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8" windowWidth="12120" windowHeight="8448"/>
  </bookViews>
  <sheets>
    <sheet name="Fin opg 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37"/>
  <c r="C36"/>
  <c r="C35"/>
  <c r="C34"/>
  <c r="F7"/>
  <c r="D7"/>
  <c r="D30"/>
  <c r="E7" l="1"/>
  <c r="G7" s="1"/>
  <c r="C8" s="1"/>
  <c r="F8" s="1"/>
  <c r="D8" l="1"/>
  <c r="E8" s="1"/>
  <c r="G8" s="1"/>
  <c r="C9" s="1"/>
  <c r="F9" l="1"/>
  <c r="D9"/>
  <c r="E9" l="1"/>
  <c r="G9" s="1"/>
  <c r="C10" s="1"/>
  <c r="D10" l="1"/>
  <c r="F10"/>
  <c r="E10" l="1"/>
  <c r="G10" s="1"/>
  <c r="F11" l="1"/>
  <c r="C11"/>
  <c r="F44" l="1"/>
  <c r="D11"/>
  <c r="E11" s="1"/>
  <c r="G11" s="1"/>
</calcChain>
</file>

<file path=xl/sharedStrings.xml><?xml version="1.0" encoding="utf-8"?>
<sst xmlns="http://schemas.openxmlformats.org/spreadsheetml/2006/main" count="56" uniqueCount="48">
  <si>
    <t>Opgave 4</t>
  </si>
  <si>
    <t>1.</t>
  </si>
  <si>
    <t>Tabel med udviklingen i saldoen:</t>
  </si>
  <si>
    <t>År</t>
  </si>
  <si>
    <t>Renter og provision</t>
  </si>
  <si>
    <t>Afdrag</t>
  </si>
  <si>
    <t>Ydelse</t>
  </si>
  <si>
    <t>Ny saldo ultimo</t>
  </si>
  <si>
    <t xml:space="preserve">Saldo primo </t>
  </si>
  <si>
    <t>2.</t>
  </si>
  <si>
    <t>Kassekreditten er betalt ud efter 5 år, og sidste ydelse udgør 112.000 kr.</t>
  </si>
  <si>
    <t>Formlerne bagved beregningerne af ovenstående kan vises i følgende tabel:</t>
  </si>
  <si>
    <t>3.</t>
  </si>
  <si>
    <t>Beregning af effektiv rente:</t>
  </si>
  <si>
    <t xml:space="preserve">Stiftelsesprovision: </t>
  </si>
  <si>
    <t>Balanceligning i 1000 kr.:</t>
  </si>
  <si>
    <t>Rente =</t>
  </si>
  <si>
    <t>Provenue:</t>
  </si>
  <si>
    <t>Cash flow</t>
  </si>
  <si>
    <t>=G7</t>
  </si>
  <si>
    <t>=G8</t>
  </si>
  <si>
    <t>=G9</t>
  </si>
  <si>
    <t>=G10</t>
  </si>
  <si>
    <t>=C7*(0,1+0,02)</t>
  </si>
  <si>
    <t>=C8*(0,1+0,02)</t>
  </si>
  <si>
    <t>=C9*(0,1+0,02)</t>
  </si>
  <si>
    <t>=C10*(0,1+0,02)</t>
  </si>
  <si>
    <t>=C11*(0,1+0,02)</t>
  </si>
  <si>
    <t>=F7-D7</t>
  </si>
  <si>
    <t>=F8-D8</t>
  </si>
  <si>
    <t>=F9-D9</t>
  </si>
  <si>
    <t>=F10-D10</t>
  </si>
  <si>
    <t>=F11-D11</t>
  </si>
  <si>
    <t>=G10+(0,1+0,02)*C11</t>
  </si>
  <si>
    <t>=C7-E7</t>
  </si>
  <si>
    <t>=C8-E8</t>
  </si>
  <si>
    <t>=C9-E9</t>
  </si>
  <si>
    <t>=C10-E10</t>
  </si>
  <si>
    <t>=C11-E11</t>
  </si>
  <si>
    <r>
      <t>Saldo primo</t>
    </r>
    <r>
      <rPr>
        <vertAlign val="superscript"/>
        <sz val="11"/>
        <rFont val="Arial"/>
        <family val="2"/>
      </rPr>
      <t xml:space="preserve">1 </t>
    </r>
  </si>
  <si>
    <r>
      <t>1</t>
    </r>
    <r>
      <rPr>
        <sz val="11"/>
        <rFont val="Arial"/>
        <family val="2"/>
      </rPr>
      <t xml:space="preserve"> Saldo primo = saldo ultimo før ydelse</t>
    </r>
  </si>
  <si>
    <t>=C7 * (0,1+0,02)</t>
  </si>
  <si>
    <t xml:space="preserve"> =  300000 +                  (0,1 + 0,02) * C8</t>
  </si>
  <si>
    <t xml:space="preserve"> =   300000   +               (0,1 + 0,02) * C10</t>
  </si>
  <si>
    <t>= 300000  +                   ( 0,1 + 0,02) * C9</t>
  </si>
  <si>
    <t xml:space="preserve"> </t>
  </si>
  <si>
    <t>IRR(C33:C38)</t>
  </si>
  <si>
    <r>
      <t>977  =  120(1+R)</t>
    </r>
    <r>
      <rPr>
        <vertAlign val="superscript"/>
        <sz val="12"/>
        <rFont val="Arial"/>
        <family val="2"/>
      </rPr>
      <t xml:space="preserve">-1 </t>
    </r>
    <r>
      <rPr>
        <sz val="12"/>
        <rFont val="Arial"/>
        <family val="2"/>
      </rPr>
      <t>+ 420(1+R)</t>
    </r>
    <r>
      <rPr>
        <vertAlign val="superscript"/>
        <sz val="12"/>
        <rFont val="Arial"/>
        <family val="2"/>
      </rPr>
      <t>-2</t>
    </r>
    <r>
      <rPr>
        <sz val="12"/>
        <rFont val="Arial"/>
        <family val="2"/>
      </rPr>
      <t xml:space="preserve"> + 384(1+R)</t>
    </r>
    <r>
      <rPr>
        <vertAlign val="superscript"/>
        <sz val="12"/>
        <rFont val="Arial"/>
        <family val="2"/>
      </rPr>
      <t>-3</t>
    </r>
    <r>
      <rPr>
        <sz val="12"/>
        <rFont val="Arial"/>
        <family val="2"/>
      </rPr>
      <t>+348(1+R)</t>
    </r>
    <r>
      <rPr>
        <vertAlign val="superscript"/>
        <sz val="12"/>
        <rFont val="Arial"/>
        <family val="2"/>
      </rPr>
      <t>-4</t>
    </r>
    <r>
      <rPr>
        <sz val="12"/>
        <rFont val="Arial"/>
        <family val="2"/>
      </rPr>
      <t xml:space="preserve"> + 112(1+R)</t>
    </r>
    <r>
      <rPr>
        <vertAlign val="superscript"/>
        <sz val="12"/>
        <rFont val="Arial"/>
        <family val="2"/>
      </rPr>
      <t>-5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</si>
</sst>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5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10" fontId="3" fillId="3" borderId="1" xfId="0" applyNumberFormat="1" applyFont="1" applyFill="1" applyBorder="1"/>
    <xf numFmtId="0" fontId="1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6" xfId="1" quotePrefix="1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wrapText="1"/>
    </xf>
    <xf numFmtId="165" fontId="3" fillId="0" borderId="1" xfId="1" quotePrefix="1" applyNumberFormat="1" applyFont="1" applyBorder="1" applyAlignment="1">
      <alignment wrapText="1"/>
    </xf>
    <xf numFmtId="0" fontId="3" fillId="0" borderId="7" xfId="0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0" fontId="3" fillId="0" borderId="8" xfId="1" applyNumberFormat="1" applyFont="1" applyBorder="1" applyAlignment="1">
      <alignment horizontal="center"/>
    </xf>
    <xf numFmtId="165" fontId="3" fillId="0" borderId="9" xfId="1" applyNumberFormat="1" applyFont="1" applyBorder="1"/>
    <xf numFmtId="0" fontId="3" fillId="0" borderId="10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65" fontId="3" fillId="0" borderId="11" xfId="1" applyNumberFormat="1" applyFont="1" applyBorder="1"/>
    <xf numFmtId="0" fontId="3" fillId="0" borderId="12" xfId="0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0" fontId="3" fillId="3" borderId="13" xfId="1" applyNumberFormat="1" applyFont="1" applyFill="1" applyBorder="1" applyAlignment="1">
      <alignment horizontal="center"/>
    </xf>
    <xf numFmtId="165" fontId="3" fillId="0" borderId="14" xfId="1" applyNumberFormat="1" applyFont="1" applyBorder="1"/>
    <xf numFmtId="0" fontId="5" fillId="4" borderId="0" xfId="0" applyFont="1" applyFill="1"/>
    <xf numFmtId="0" fontId="0" fillId="4" borderId="0" xfId="0" applyFill="1"/>
    <xf numFmtId="1" fontId="3" fillId="0" borderId="11" xfId="1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11</xdr:row>
      <xdr:rowOff>0</xdr:rowOff>
    </xdr:from>
    <xdr:to>
      <xdr:col>13</xdr:col>
      <xdr:colOff>304800</xdr:colOff>
      <xdr:row>11</xdr:row>
      <xdr:rowOff>7620</xdr:rowOff>
    </xdr:to>
    <xdr:cxnSp macro="">
      <xdr:nvCxnSpPr>
        <xdr:cNvPr id="6" name="Lige pilforbindelse 5"/>
        <xdr:cNvCxnSpPr/>
      </xdr:nvCxnSpPr>
      <xdr:spPr>
        <a:xfrm>
          <a:off x="6286500" y="2004060"/>
          <a:ext cx="3345180" cy="762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</xdr:colOff>
      <xdr:row>4</xdr:row>
      <xdr:rowOff>68580</xdr:rowOff>
    </xdr:from>
    <xdr:to>
      <xdr:col>8</xdr:col>
      <xdr:colOff>30480</xdr:colOff>
      <xdr:row>10</xdr:row>
      <xdr:rowOff>167640</xdr:rowOff>
    </xdr:to>
    <xdr:cxnSp macro="">
      <xdr:nvCxnSpPr>
        <xdr:cNvPr id="7" name="Lige pilforbindelse 6"/>
        <xdr:cNvCxnSpPr/>
      </xdr:nvCxnSpPr>
      <xdr:spPr>
        <a:xfrm flipV="1">
          <a:off x="6301740" y="670560"/>
          <a:ext cx="7620" cy="132588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</xdr:colOff>
      <xdr:row>6</xdr:row>
      <xdr:rowOff>0</xdr:rowOff>
    </xdr:from>
    <xdr:to>
      <xdr:col>9</xdr:col>
      <xdr:colOff>0</xdr:colOff>
      <xdr:row>6</xdr:row>
      <xdr:rowOff>15240</xdr:rowOff>
    </xdr:to>
    <xdr:cxnSp macro="">
      <xdr:nvCxnSpPr>
        <xdr:cNvPr id="13" name="Lige pilforbindelse 12"/>
        <xdr:cNvCxnSpPr/>
      </xdr:nvCxnSpPr>
      <xdr:spPr>
        <a:xfrm>
          <a:off x="6324600" y="1127760"/>
          <a:ext cx="563880" cy="15240"/>
        </a:xfrm>
        <a:prstGeom prst="straightConnector1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601980</xdr:colOff>
      <xdr:row>6</xdr:row>
      <xdr:rowOff>167640</xdr:rowOff>
    </xdr:from>
    <xdr:to>
      <xdr:col>9</xdr:col>
      <xdr:colOff>601980</xdr:colOff>
      <xdr:row>7</xdr:row>
      <xdr:rowOff>7620</xdr:rowOff>
    </xdr:to>
    <xdr:cxnSp macro="">
      <xdr:nvCxnSpPr>
        <xdr:cNvPr id="15" name="Lige pilforbindelse 14"/>
        <xdr:cNvCxnSpPr/>
      </xdr:nvCxnSpPr>
      <xdr:spPr>
        <a:xfrm>
          <a:off x="6880860" y="1295400"/>
          <a:ext cx="609600" cy="15240"/>
        </a:xfrm>
        <a:prstGeom prst="straightConnector1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594360</xdr:colOff>
      <xdr:row>8</xdr:row>
      <xdr:rowOff>0</xdr:rowOff>
    </xdr:from>
    <xdr:to>
      <xdr:col>10</xdr:col>
      <xdr:colOff>594360</xdr:colOff>
      <xdr:row>8</xdr:row>
      <xdr:rowOff>15240</xdr:rowOff>
    </xdr:to>
    <xdr:cxnSp macro="">
      <xdr:nvCxnSpPr>
        <xdr:cNvPr id="16" name="Lige pilforbindelse 15"/>
        <xdr:cNvCxnSpPr/>
      </xdr:nvCxnSpPr>
      <xdr:spPr>
        <a:xfrm>
          <a:off x="7482840" y="1478280"/>
          <a:ext cx="609600" cy="15240"/>
        </a:xfrm>
        <a:prstGeom prst="straightConnector1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8</xdr:row>
      <xdr:rowOff>167640</xdr:rowOff>
    </xdr:from>
    <xdr:to>
      <xdr:col>12</xdr:col>
      <xdr:colOff>7620</xdr:colOff>
      <xdr:row>9</xdr:row>
      <xdr:rowOff>7620</xdr:rowOff>
    </xdr:to>
    <xdr:cxnSp macro="">
      <xdr:nvCxnSpPr>
        <xdr:cNvPr id="17" name="Lige pilforbindelse 16"/>
        <xdr:cNvCxnSpPr/>
      </xdr:nvCxnSpPr>
      <xdr:spPr>
        <a:xfrm>
          <a:off x="8115300" y="1645920"/>
          <a:ext cx="609600" cy="15240"/>
        </a:xfrm>
        <a:prstGeom prst="straightConnector1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22860</xdr:rowOff>
    </xdr:from>
    <xdr:to>
      <xdr:col>13</xdr:col>
      <xdr:colOff>7620</xdr:colOff>
      <xdr:row>10</xdr:row>
      <xdr:rowOff>22860</xdr:rowOff>
    </xdr:to>
    <xdr:cxnSp macro="">
      <xdr:nvCxnSpPr>
        <xdr:cNvPr id="18" name="Lige pilforbindelse 17"/>
        <xdr:cNvCxnSpPr/>
      </xdr:nvCxnSpPr>
      <xdr:spPr>
        <a:xfrm>
          <a:off x="8717280" y="1851660"/>
          <a:ext cx="617220" cy="0"/>
        </a:xfrm>
        <a:prstGeom prst="straightConnector1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10</xdr:row>
      <xdr:rowOff>22860</xdr:rowOff>
    </xdr:from>
    <xdr:to>
      <xdr:col>13</xdr:col>
      <xdr:colOff>15240</xdr:colOff>
      <xdr:row>11</xdr:row>
      <xdr:rowOff>30480</xdr:rowOff>
    </xdr:to>
    <xdr:cxnSp macro="">
      <xdr:nvCxnSpPr>
        <xdr:cNvPr id="19" name="Lige pilforbindelse 18"/>
        <xdr:cNvCxnSpPr/>
      </xdr:nvCxnSpPr>
      <xdr:spPr>
        <a:xfrm flipH="1">
          <a:off x="9334500" y="1851660"/>
          <a:ext cx="7620" cy="18288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601980</xdr:colOff>
      <xdr:row>5</xdr:row>
      <xdr:rowOff>342900</xdr:rowOff>
    </xdr:from>
    <xdr:to>
      <xdr:col>9</xdr:col>
      <xdr:colOff>0</xdr:colOff>
      <xdr:row>7</xdr:row>
      <xdr:rowOff>22860</xdr:rowOff>
    </xdr:to>
    <xdr:cxnSp macro="">
      <xdr:nvCxnSpPr>
        <xdr:cNvPr id="23" name="Lige pilforbindelse 22"/>
        <xdr:cNvCxnSpPr/>
      </xdr:nvCxnSpPr>
      <xdr:spPr>
        <a:xfrm>
          <a:off x="6880860" y="1120140"/>
          <a:ext cx="7620" cy="20574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601980</xdr:colOff>
      <xdr:row>6</xdr:row>
      <xdr:rowOff>167640</xdr:rowOff>
    </xdr:from>
    <xdr:to>
      <xdr:col>10</xdr:col>
      <xdr:colOff>0</xdr:colOff>
      <xdr:row>8</xdr:row>
      <xdr:rowOff>22860</xdr:rowOff>
    </xdr:to>
    <xdr:cxnSp macro="">
      <xdr:nvCxnSpPr>
        <xdr:cNvPr id="24" name="Lige pilforbindelse 23"/>
        <xdr:cNvCxnSpPr/>
      </xdr:nvCxnSpPr>
      <xdr:spPr>
        <a:xfrm>
          <a:off x="7490460" y="1295400"/>
          <a:ext cx="7620" cy="20574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7620</xdr:colOff>
      <xdr:row>9</xdr:row>
      <xdr:rowOff>30480</xdr:rowOff>
    </xdr:to>
    <xdr:cxnSp macro="">
      <xdr:nvCxnSpPr>
        <xdr:cNvPr id="25" name="Lige pilforbindelse 24"/>
        <xdr:cNvCxnSpPr/>
      </xdr:nvCxnSpPr>
      <xdr:spPr>
        <a:xfrm>
          <a:off x="8107680" y="1478280"/>
          <a:ext cx="7620" cy="20574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7620</xdr:colOff>
      <xdr:row>10</xdr:row>
      <xdr:rowOff>30480</xdr:rowOff>
    </xdr:to>
    <xdr:cxnSp macro="">
      <xdr:nvCxnSpPr>
        <xdr:cNvPr id="26" name="Lige pilforbindelse 25"/>
        <xdr:cNvCxnSpPr/>
      </xdr:nvCxnSpPr>
      <xdr:spPr>
        <a:xfrm>
          <a:off x="8717280" y="1653540"/>
          <a:ext cx="7620" cy="20574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441960</xdr:colOff>
      <xdr:row>11</xdr:row>
      <xdr:rowOff>15240</xdr:rowOff>
    </xdr:from>
    <xdr:ext cx="3900555" cy="311496"/>
    <xdr:sp macro="" textlink="">
      <xdr:nvSpPr>
        <xdr:cNvPr id="31" name="Tekstboks 30"/>
        <xdr:cNvSpPr txBox="1"/>
      </xdr:nvSpPr>
      <xdr:spPr>
        <a:xfrm>
          <a:off x="6111240" y="2019300"/>
          <a:ext cx="390055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a-DK" sz="1400"/>
            <a:t> 0             1             2             3            4              5</a:t>
          </a:r>
          <a:r>
            <a:rPr lang="da-DK" sz="1400" baseline="0"/>
            <a:t>       År</a:t>
          </a:r>
          <a:endParaRPr lang="da-DK" sz="1400"/>
        </a:p>
      </xdr:txBody>
    </xdr:sp>
    <xdr:clientData/>
  </xdr:oneCellAnchor>
  <xdr:oneCellAnchor>
    <xdr:from>
      <xdr:col>9</xdr:col>
      <xdr:colOff>251460</xdr:colOff>
      <xdr:row>4</xdr:row>
      <xdr:rowOff>15240</xdr:rowOff>
    </xdr:from>
    <xdr:ext cx="1360244" cy="530658"/>
    <xdr:sp macro="" textlink="">
      <xdr:nvSpPr>
        <xdr:cNvPr id="32" name="Tekstboks 31"/>
        <xdr:cNvSpPr txBox="1"/>
      </xdr:nvSpPr>
      <xdr:spPr>
        <a:xfrm>
          <a:off x="7139940" y="617220"/>
          <a:ext cx="136024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a-DK" sz="1400"/>
            <a:t>Restgælds profil</a:t>
          </a:r>
        </a:p>
        <a:p>
          <a:r>
            <a:rPr lang="da-DK" sz="1400"/>
            <a:t>=  Saldo  ultimo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Normal="100" workbookViewId="0"/>
  </sheetViews>
  <sheetFormatPr defaultRowHeight="13.2"/>
  <cols>
    <col min="1" max="1" width="2.88671875" customWidth="1"/>
    <col min="3" max="3" width="11" customWidth="1"/>
    <col min="4" max="4" width="16" customWidth="1"/>
    <col min="5" max="5" width="9.5546875" bestFit="1" customWidth="1"/>
    <col min="6" max="6" width="22.6640625" customWidth="1"/>
    <col min="7" max="7" width="11.6640625" customWidth="1"/>
  </cols>
  <sheetData>
    <row r="1" spans="1:11" ht="20.399999999999999">
      <c r="A1" s="1" t="s">
        <v>0</v>
      </c>
      <c r="H1" s="1" t="s">
        <v>0</v>
      </c>
    </row>
    <row r="3" spans="1:11" ht="13.8">
      <c r="E3" s="2"/>
      <c r="F3" s="2"/>
      <c r="G3" s="2"/>
    </row>
    <row r="4" spans="1:11" ht="13.8">
      <c r="A4" s="2" t="s">
        <v>1</v>
      </c>
      <c r="B4" s="2" t="s">
        <v>2</v>
      </c>
      <c r="C4" s="2"/>
      <c r="D4" s="2"/>
      <c r="E4" s="2"/>
      <c r="F4" s="2"/>
      <c r="G4" s="2"/>
    </row>
    <row r="5" spans="1:11" ht="13.8">
      <c r="A5" s="2"/>
      <c r="B5" s="2"/>
      <c r="C5" s="2"/>
      <c r="D5" s="2"/>
      <c r="E5" s="2"/>
      <c r="F5" s="2"/>
      <c r="G5" s="2"/>
    </row>
    <row r="6" spans="1:11" ht="27.6">
      <c r="A6" s="2"/>
      <c r="B6" s="10" t="s">
        <v>3</v>
      </c>
      <c r="C6" s="11" t="s">
        <v>39</v>
      </c>
      <c r="D6" s="12" t="s">
        <v>4</v>
      </c>
      <c r="E6" s="11" t="s">
        <v>5</v>
      </c>
      <c r="F6" s="11" t="s">
        <v>6</v>
      </c>
      <c r="G6" s="13" t="s">
        <v>7</v>
      </c>
    </row>
    <row r="7" spans="1:11" ht="13.8">
      <c r="A7" s="2"/>
      <c r="B7" s="22">
        <v>1</v>
      </c>
      <c r="C7" s="23">
        <v>1000000</v>
      </c>
      <c r="D7" s="23">
        <f>C7*(0.1+0.02)</f>
        <v>120000.00000000001</v>
      </c>
      <c r="E7" s="23">
        <f>F7-D7</f>
        <v>0</v>
      </c>
      <c r="F7" s="24">
        <f>C7*(0.1+0.02)</f>
        <v>120000.00000000001</v>
      </c>
      <c r="G7" s="25">
        <f>C7-E7</f>
        <v>1000000</v>
      </c>
    </row>
    <row r="8" spans="1:11" ht="13.8">
      <c r="A8" s="2"/>
      <c r="B8" s="26">
        <v>2</v>
      </c>
      <c r="C8" s="27">
        <f>G7</f>
        <v>1000000</v>
      </c>
      <c r="D8" s="27">
        <f>C8*(0.1+0.02)</f>
        <v>120000.00000000001</v>
      </c>
      <c r="E8" s="27">
        <f>F8-D8</f>
        <v>300000</v>
      </c>
      <c r="F8" s="28">
        <f>300000+(0.1+0.02)*C8</f>
        <v>420000</v>
      </c>
      <c r="G8" s="29">
        <f>C8-E8</f>
        <v>700000</v>
      </c>
    </row>
    <row r="9" spans="1:11" ht="13.8">
      <c r="A9" s="2"/>
      <c r="B9" s="26">
        <v>3</v>
      </c>
      <c r="C9" s="27">
        <f>G8</f>
        <v>700000</v>
      </c>
      <c r="D9" s="27">
        <f>C9*(0.1+0.02)</f>
        <v>84000</v>
      </c>
      <c r="E9" s="27">
        <f>F9-D9</f>
        <v>300000</v>
      </c>
      <c r="F9" s="28">
        <f>300000+(0.1+0.02)*C9</f>
        <v>384000</v>
      </c>
      <c r="G9" s="29">
        <f>C9-E9</f>
        <v>400000</v>
      </c>
    </row>
    <row r="10" spans="1:11" ht="13.8">
      <c r="A10" s="2"/>
      <c r="B10" s="26">
        <v>4</v>
      </c>
      <c r="C10" s="27">
        <f>G9</f>
        <v>400000</v>
      </c>
      <c r="D10" s="27">
        <f>C10*(0.1+0.02)</f>
        <v>48000.000000000007</v>
      </c>
      <c r="E10" s="27">
        <f>F10-D10</f>
        <v>300000</v>
      </c>
      <c r="F10" s="28">
        <f>300000+(0.1+0.02)*C10</f>
        <v>348000</v>
      </c>
      <c r="G10" s="29">
        <f>C10-E10</f>
        <v>100000</v>
      </c>
      <c r="K10" s="9" t="s">
        <v>45</v>
      </c>
    </row>
    <row r="11" spans="1:11" ht="13.8">
      <c r="A11" s="2"/>
      <c r="B11" s="30">
        <v>5</v>
      </c>
      <c r="C11" s="31">
        <f>G10</f>
        <v>100000</v>
      </c>
      <c r="D11" s="31">
        <f>C11*(0.1+0.02)</f>
        <v>12000.000000000002</v>
      </c>
      <c r="E11" s="31">
        <f>F11-D11</f>
        <v>100000</v>
      </c>
      <c r="F11" s="32">
        <f>G10+(0.1+0.02)*C11</f>
        <v>112000</v>
      </c>
      <c r="G11" s="33">
        <f>C11-E11</f>
        <v>0</v>
      </c>
    </row>
    <row r="12" spans="1:11" ht="13.8">
      <c r="A12" s="2"/>
      <c r="B12" s="2"/>
      <c r="C12" s="2"/>
      <c r="D12" s="2"/>
      <c r="E12" s="2"/>
      <c r="F12" s="2"/>
      <c r="G12" s="2"/>
    </row>
    <row r="13" spans="1:11" ht="16.2">
      <c r="A13" s="2"/>
      <c r="B13" s="3" t="s">
        <v>40</v>
      </c>
      <c r="C13" s="2"/>
      <c r="D13" s="2"/>
      <c r="E13" s="2"/>
      <c r="F13" s="2"/>
      <c r="G13" s="2"/>
    </row>
    <row r="15" spans="1:11" ht="13.8">
      <c r="B15" s="2" t="s">
        <v>11</v>
      </c>
      <c r="G15" s="9" t="s">
        <v>45</v>
      </c>
    </row>
    <row r="17" spans="1:7" ht="27.6">
      <c r="B17" s="14" t="s">
        <v>3</v>
      </c>
      <c r="C17" s="14" t="s">
        <v>8</v>
      </c>
      <c r="D17" s="18" t="s">
        <v>4</v>
      </c>
      <c r="E17" s="14" t="s">
        <v>5</v>
      </c>
      <c r="F17" s="14" t="s">
        <v>6</v>
      </c>
      <c r="G17" s="18" t="s">
        <v>7</v>
      </c>
    </row>
    <row r="18" spans="1:7" ht="27" customHeight="1">
      <c r="B18" s="19">
        <v>1</v>
      </c>
      <c r="C18" s="20">
        <v>1000000</v>
      </c>
      <c r="D18" s="21" t="s">
        <v>23</v>
      </c>
      <c r="E18" s="21" t="s">
        <v>28</v>
      </c>
      <c r="F18" s="21" t="s">
        <v>41</v>
      </c>
      <c r="G18" s="21" t="s">
        <v>34</v>
      </c>
    </row>
    <row r="19" spans="1:7" ht="27.6">
      <c r="B19" s="19">
        <v>2</v>
      </c>
      <c r="C19" s="21" t="s">
        <v>19</v>
      </c>
      <c r="D19" s="21" t="s">
        <v>24</v>
      </c>
      <c r="E19" s="21" t="s">
        <v>29</v>
      </c>
      <c r="F19" s="21" t="s">
        <v>42</v>
      </c>
      <c r="G19" s="21" t="s">
        <v>35</v>
      </c>
    </row>
    <row r="20" spans="1:7" ht="27.6">
      <c r="B20" s="19">
        <v>3</v>
      </c>
      <c r="C20" s="21" t="s">
        <v>20</v>
      </c>
      <c r="D20" s="21" t="s">
        <v>25</v>
      </c>
      <c r="E20" s="21" t="s">
        <v>30</v>
      </c>
      <c r="F20" s="21" t="s">
        <v>44</v>
      </c>
      <c r="G20" s="21" t="s">
        <v>36</v>
      </c>
    </row>
    <row r="21" spans="1:7" ht="27.6">
      <c r="B21" s="19">
        <v>4</v>
      </c>
      <c r="C21" s="21" t="s">
        <v>21</v>
      </c>
      <c r="D21" s="21" t="s">
        <v>26</v>
      </c>
      <c r="E21" s="21" t="s">
        <v>31</v>
      </c>
      <c r="F21" s="21" t="s">
        <v>43</v>
      </c>
      <c r="G21" s="21" t="s">
        <v>37</v>
      </c>
    </row>
    <row r="22" spans="1:7" ht="27.6">
      <c r="B22" s="16">
        <v>5</v>
      </c>
      <c r="C22" s="17" t="s">
        <v>22</v>
      </c>
      <c r="D22" s="17" t="s">
        <v>27</v>
      </c>
      <c r="E22" s="17" t="s">
        <v>32</v>
      </c>
      <c r="F22" s="17" t="s">
        <v>33</v>
      </c>
      <c r="G22" s="17" t="s">
        <v>38</v>
      </c>
    </row>
    <row r="25" spans="1:7" s="2" customFormat="1" ht="13.8">
      <c r="A25" s="2" t="s">
        <v>9</v>
      </c>
      <c r="B25" s="2" t="s">
        <v>10</v>
      </c>
    </row>
    <row r="27" spans="1:7" s="2" customFormat="1" ht="13.8">
      <c r="A27" s="2" t="s">
        <v>12</v>
      </c>
      <c r="B27" s="2" t="s">
        <v>13</v>
      </c>
    </row>
    <row r="29" spans="1:7" s="2" customFormat="1" ht="13.8">
      <c r="B29" s="2" t="s">
        <v>14</v>
      </c>
      <c r="D29" s="4">
        <v>23000</v>
      </c>
    </row>
    <row r="30" spans="1:7" s="2" customFormat="1" ht="13.8">
      <c r="B30" s="2" t="s">
        <v>17</v>
      </c>
      <c r="D30" s="5">
        <f>C7-D29</f>
        <v>977000</v>
      </c>
    </row>
    <row r="32" spans="1:7" ht="13.8">
      <c r="B32" s="14" t="s">
        <v>3</v>
      </c>
      <c r="C32" s="14" t="s">
        <v>18</v>
      </c>
      <c r="D32" s="2"/>
      <c r="E32" s="2"/>
      <c r="F32" s="2"/>
    </row>
    <row r="33" spans="2:7" ht="13.8">
      <c r="B33" s="22">
        <v>0</v>
      </c>
      <c r="C33" s="38">
        <v>977000</v>
      </c>
      <c r="D33" s="2"/>
      <c r="E33" s="2"/>
      <c r="F33" s="2"/>
    </row>
    <row r="34" spans="2:7" ht="13.8">
      <c r="B34" s="15">
        <v>1</v>
      </c>
      <c r="C34" s="36">
        <f>- F7</f>
        <v>-120000.00000000001</v>
      </c>
      <c r="D34" s="2"/>
      <c r="E34" s="2"/>
      <c r="F34" s="2"/>
    </row>
    <row r="35" spans="2:7" ht="13.8">
      <c r="B35" s="15">
        <v>2</v>
      </c>
      <c r="C35" s="36">
        <f xml:space="preserve"> -F8</f>
        <v>-420000</v>
      </c>
      <c r="D35" s="2"/>
      <c r="E35" s="2"/>
      <c r="F35" s="2"/>
    </row>
    <row r="36" spans="2:7" ht="13.8">
      <c r="B36" s="15">
        <v>3</v>
      </c>
      <c r="C36" s="36">
        <f xml:space="preserve"> -F9</f>
        <v>-384000</v>
      </c>
      <c r="D36" s="2"/>
      <c r="E36" s="2"/>
      <c r="F36" s="2"/>
    </row>
    <row r="37" spans="2:7" ht="13.8">
      <c r="B37" s="15">
        <v>4</v>
      </c>
      <c r="C37" s="36">
        <f xml:space="preserve"> -F10</f>
        <v>-348000</v>
      </c>
      <c r="D37" s="2"/>
      <c r="E37" s="2"/>
      <c r="F37" s="6"/>
    </row>
    <row r="38" spans="2:7" ht="13.8">
      <c r="B38" s="16">
        <v>5</v>
      </c>
      <c r="C38" s="37">
        <f xml:space="preserve"> -F11</f>
        <v>-112000</v>
      </c>
      <c r="D38" s="2"/>
      <c r="E38" s="2"/>
      <c r="F38" s="2"/>
    </row>
    <row r="39" spans="2:7" ht="13.8">
      <c r="B39" s="2"/>
      <c r="C39" s="2"/>
      <c r="D39" s="2"/>
      <c r="E39" s="2"/>
      <c r="F39" s="2"/>
    </row>
    <row r="40" spans="2:7" ht="13.8">
      <c r="B40" s="2" t="s">
        <v>15</v>
      </c>
      <c r="C40" s="2"/>
      <c r="D40" s="2"/>
      <c r="E40" s="2"/>
      <c r="F40" s="2"/>
    </row>
    <row r="41" spans="2:7" ht="13.8">
      <c r="B41" s="2"/>
      <c r="C41" s="2"/>
      <c r="D41" s="2"/>
      <c r="E41" s="2"/>
      <c r="F41" s="2"/>
    </row>
    <row r="42" spans="2:7" ht="17.399999999999999">
      <c r="B42" s="34" t="s">
        <v>47</v>
      </c>
      <c r="C42" s="34"/>
      <c r="D42" s="34"/>
      <c r="E42" s="34"/>
      <c r="F42" s="34"/>
      <c r="G42" s="35"/>
    </row>
    <row r="43" spans="2:7" ht="13.8">
      <c r="B43" s="2"/>
      <c r="C43" s="2"/>
      <c r="D43" s="2"/>
      <c r="E43" s="2"/>
      <c r="F43" s="2"/>
    </row>
    <row r="44" spans="2:7" ht="13.8">
      <c r="B44" s="2" t="s">
        <v>16</v>
      </c>
      <c r="C44" s="2"/>
      <c r="D44" s="7" t="s">
        <v>46</v>
      </c>
      <c r="E44" s="2"/>
      <c r="F44" s="8">
        <f>IRR(C33:C38)</f>
        <v>0.12936581401076769</v>
      </c>
    </row>
  </sheetData>
  <phoneticPr fontId="0" type="noConversion"/>
  <printOptions headings="1" gridLines="1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Fin opg 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M.C. &amp; LYN</dc:creator>
  <cp:lastModifiedBy>Lynggaard</cp:lastModifiedBy>
  <cp:lastPrinted>2014-01-26T20:25:59Z</cp:lastPrinted>
  <dcterms:created xsi:type="dcterms:W3CDTF">2003-02-13T17:17:05Z</dcterms:created>
  <dcterms:modified xsi:type="dcterms:W3CDTF">2014-01-26T20:29:40Z</dcterms:modified>
</cp:coreProperties>
</file>