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17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46" i="1"/>
  <c r="J67"/>
  <c r="J71" s="1"/>
  <c r="J13"/>
  <c r="J48" s="1"/>
  <c r="G18"/>
  <c r="G27"/>
  <c r="G36"/>
  <c r="J38"/>
  <c r="J40" s="1"/>
  <c r="E81" l="1"/>
  <c r="E80"/>
  <c r="E79"/>
  <c r="E78"/>
  <c r="E77"/>
</calcChain>
</file>

<file path=xl/sharedStrings.xml><?xml version="1.0" encoding="utf-8"?>
<sst xmlns="http://schemas.openxmlformats.org/spreadsheetml/2006/main" count="96" uniqueCount="48">
  <si>
    <t>Opgave 17</t>
  </si>
  <si>
    <t>Spørgsmål 1</t>
  </si>
  <si>
    <t>Kalkulationsrentefod = realrenten på 8% jf. opgaveteksten</t>
  </si>
  <si>
    <t>Spørgsmål 2</t>
  </si>
  <si>
    <t xml:space="preserve">Forudsætninger: </t>
  </si>
  <si>
    <t>Installationen antages at være "evigtvarende"</t>
  </si>
  <si>
    <t>Rate</t>
  </si>
  <si>
    <t>=</t>
  </si>
  <si>
    <t>Nper</t>
  </si>
  <si>
    <t>Pmt</t>
  </si>
  <si>
    <t>Fv</t>
  </si>
  <si>
    <t>Pv</t>
  </si>
  <si>
    <t>Besparelse</t>
  </si>
  <si>
    <t>250.000 kwh á 50 øre</t>
  </si>
  <si>
    <t>Anlægsomkostninger</t>
  </si>
  <si>
    <t>40.000 * 0,08</t>
  </si>
  <si>
    <t>Annuitet for motorer:</t>
  </si>
  <si>
    <t>Rente af installationsinvesteringen:</t>
  </si>
  <si>
    <t>PMT(0,08;2;-60000;0)</t>
  </si>
  <si>
    <t>Annuitet for generatorer:</t>
  </si>
  <si>
    <t>Driftsudgifter</t>
  </si>
  <si>
    <t>Årligt nettoresulat</t>
  </si>
  <si>
    <t>PMT(0,08;10;-100000;0)</t>
  </si>
  <si>
    <t>Spørgsmål 3</t>
  </si>
  <si>
    <t>Gennemsnitlige årlige omkostninger for ny lastbil:</t>
  </si>
  <si>
    <t>Annuitet:</t>
  </si>
  <si>
    <t>PMT(0,08;10;-400000;0)</t>
  </si>
  <si>
    <t>Årlige driftsudgifter</t>
  </si>
  <si>
    <t>Udskiftningstabel</t>
  </si>
  <si>
    <t>År</t>
  </si>
  <si>
    <t>Grænseudbet.</t>
  </si>
  <si>
    <t xml:space="preserve">Gammel bil </t>
  </si>
  <si>
    <t>Gennemsnitl. Udbet.</t>
  </si>
  <si>
    <t>Ny bil</t>
  </si>
  <si>
    <t>&gt;</t>
  </si>
  <si>
    <t>&lt;</t>
  </si>
  <si>
    <t>Konklusion: Udskiftning om knap 3 år.</t>
  </si>
  <si>
    <t>Identisk genanskaffelse af motorerne</t>
  </si>
  <si>
    <t>pr. år.</t>
  </si>
  <si>
    <t>Opgave 17, fortsat</t>
  </si>
  <si>
    <t>Antages i stedet, at installationerne har en levetid på 10 år,</t>
  </si>
  <si>
    <t>bliver kapitaltjenesten højere:</t>
  </si>
  <si>
    <t>Annuitet for installation for n = 10 år:</t>
  </si>
  <si>
    <t>PMT(0,08;10;-40000;0)</t>
  </si>
  <si>
    <t>Årlig nettoresultat</t>
  </si>
  <si>
    <t>Ved brug af realrenten som diskonteringsrente forudsættes, at de årlige betalinger er i faste priser.</t>
  </si>
  <si>
    <t>Det forudsættes stadig, at de årlige betalinger er i faste priser.</t>
  </si>
  <si>
    <t>Ialt</t>
  </si>
</sst>
</file>

<file path=xl/styles.xml><?xml version="1.0" encoding="utf-8"?>
<styleSheet xmlns="http://schemas.openxmlformats.org/spreadsheetml/2006/main">
  <numFmts count="4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kr&quot;\ * #,##0_);_(&quot;kr&quot;\ * \(#,##0\);_(&quot;kr&quot;\ * &quot;-&quot;??_);_(@_)"/>
  </numFmts>
  <fonts count="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6" fontId="2" fillId="0" borderId="0" xfId="1" applyNumberFormat="1" applyFont="1"/>
    <xf numFmtId="166" fontId="2" fillId="0" borderId="0" xfId="1" applyNumberFormat="1" applyFont="1" applyAlignment="1">
      <alignment horizontal="right"/>
    </xf>
    <xf numFmtId="166" fontId="2" fillId="0" borderId="1" xfId="1" applyNumberFormat="1" applyFont="1" applyBorder="1"/>
    <xf numFmtId="167" fontId="2" fillId="0" borderId="0" xfId="2" applyNumberFormat="1" applyFont="1"/>
    <xf numFmtId="167" fontId="2" fillId="0" borderId="1" xfId="2" applyNumberFormat="1" applyFont="1" applyBorder="1"/>
    <xf numFmtId="167" fontId="2" fillId="0" borderId="2" xfId="2" applyNumberFormat="1" applyFont="1" applyBorder="1"/>
    <xf numFmtId="0" fontId="4" fillId="0" borderId="0" xfId="0" applyFont="1"/>
    <xf numFmtId="0" fontId="5" fillId="0" borderId="0" xfId="0" applyFont="1"/>
    <xf numFmtId="167" fontId="2" fillId="0" borderId="0" xfId="2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2" borderId="0" xfId="0" applyFont="1" applyFill="1"/>
    <xf numFmtId="38" fontId="6" fillId="0" borderId="0" xfId="0" applyNumberFormat="1" applyFont="1"/>
    <xf numFmtId="0" fontId="7" fillId="0" borderId="0" xfId="0" applyFont="1"/>
    <xf numFmtId="0" fontId="1" fillId="3" borderId="0" xfId="0" applyFont="1" applyFill="1" applyAlignment="1">
      <alignment horizontal="center"/>
    </xf>
    <xf numFmtId="3" fontId="6" fillId="0" borderId="0" xfId="1" applyNumberFormat="1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3">
    <cellStyle name="1000-sep (2 dec)" xfId="1" builtinId="3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zoomScaleNormal="100" workbookViewId="0">
      <selection activeCell="J9" sqref="J9"/>
    </sheetView>
  </sheetViews>
  <sheetFormatPr defaultRowHeight="13.2"/>
  <cols>
    <col min="1" max="1" width="15.5546875" customWidth="1"/>
    <col min="2" max="2" width="4.44140625" customWidth="1"/>
    <col min="3" max="3" width="11.88671875" customWidth="1"/>
    <col min="4" max="4" width="7.5546875" customWidth="1"/>
    <col min="5" max="5" width="6.33203125" customWidth="1"/>
    <col min="6" max="6" width="2.109375" customWidth="1"/>
    <col min="7" max="7" width="10.5546875" customWidth="1"/>
    <col min="8" max="8" width="5.6640625" customWidth="1"/>
    <col min="9" max="9" width="2.33203125" customWidth="1"/>
    <col min="10" max="10" width="13.88671875" customWidth="1"/>
    <col min="11" max="11" width="6.109375" customWidth="1"/>
  </cols>
  <sheetData>
    <row r="1" spans="1:11" ht="20.399999999999999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1" ht="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6" spans="1:11" ht="15">
      <c r="A6" s="10" t="s">
        <v>45</v>
      </c>
      <c r="B6" s="1"/>
      <c r="C6" s="1"/>
      <c r="D6" s="1"/>
      <c r="E6" s="1"/>
      <c r="F6" s="1"/>
      <c r="G6" s="1"/>
      <c r="H6" s="1"/>
      <c r="I6" s="1"/>
      <c r="J6" s="1"/>
    </row>
    <row r="7" spans="1:11" ht="15">
      <c r="A7" s="10"/>
      <c r="B7" s="1"/>
      <c r="C7" s="1"/>
      <c r="D7" s="1"/>
      <c r="E7" s="1"/>
      <c r="F7" s="1"/>
      <c r="G7" s="1"/>
      <c r="H7" s="1"/>
      <c r="I7" s="1"/>
      <c r="J7" s="1"/>
    </row>
    <row r="8" spans="1:11" ht="15">
      <c r="A8" s="2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>
      <c r="A10" s="1" t="s">
        <v>4</v>
      </c>
      <c r="B10" s="1"/>
      <c r="C10" s="1" t="s">
        <v>37</v>
      </c>
      <c r="D10" s="1"/>
      <c r="E10" s="1"/>
      <c r="F10" s="1"/>
      <c r="G10" s="1"/>
      <c r="H10" s="1"/>
      <c r="I10" s="1"/>
      <c r="J10" s="1"/>
      <c r="K10" s="1"/>
    </row>
    <row r="11" spans="1:11" ht="15">
      <c r="A11" s="1"/>
      <c r="B11" s="1"/>
      <c r="C11" s="1" t="s">
        <v>5</v>
      </c>
      <c r="D11" s="1"/>
      <c r="E11" s="1"/>
      <c r="F11" s="1"/>
      <c r="G11" s="1"/>
      <c r="H11" s="1"/>
      <c r="I11" s="1"/>
      <c r="J11" s="1"/>
      <c r="K11" s="1"/>
    </row>
    <row r="12" spans="1:11" ht="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">
      <c r="A13" s="1" t="s">
        <v>12</v>
      </c>
      <c r="B13" s="1" t="s">
        <v>7</v>
      </c>
      <c r="C13" s="1" t="s">
        <v>13</v>
      </c>
      <c r="D13" s="1"/>
      <c r="E13" s="1"/>
      <c r="F13" s="1"/>
      <c r="G13" s="1"/>
      <c r="H13" s="1"/>
      <c r="I13" s="1" t="s">
        <v>7</v>
      </c>
      <c r="J13" s="6">
        <f>250000*0.5</f>
        <v>125000</v>
      </c>
      <c r="K13" s="1" t="s">
        <v>38</v>
      </c>
    </row>
    <row r="14" spans="1:11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>
      <c r="A15" s="2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">
      <c r="A18" s="1"/>
      <c r="B18" s="1" t="s">
        <v>7</v>
      </c>
      <c r="C18" s="1" t="s">
        <v>15</v>
      </c>
      <c r="D18" s="1"/>
      <c r="E18" s="1"/>
      <c r="F18" s="1" t="s">
        <v>7</v>
      </c>
      <c r="G18" s="3">
        <f>40000*0.08</f>
        <v>3200</v>
      </c>
      <c r="H18" s="1"/>
      <c r="I18" s="1"/>
      <c r="J18" s="1"/>
      <c r="K18" s="1"/>
    </row>
    <row r="19" spans="1:11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">
      <c r="A22" s="1" t="s">
        <v>6</v>
      </c>
      <c r="B22" s="1" t="s">
        <v>7</v>
      </c>
      <c r="C22" s="1">
        <v>0.08</v>
      </c>
      <c r="D22" s="1"/>
      <c r="E22" s="1"/>
      <c r="F22" s="1"/>
      <c r="G22" s="1"/>
      <c r="H22" s="1"/>
      <c r="I22" s="1"/>
      <c r="J22" s="1"/>
    </row>
    <row r="23" spans="1:11" ht="15">
      <c r="A23" s="1" t="s">
        <v>8</v>
      </c>
      <c r="B23" s="1" t="s">
        <v>7</v>
      </c>
      <c r="C23" s="1">
        <v>2</v>
      </c>
      <c r="D23" s="1"/>
      <c r="E23" s="1"/>
      <c r="F23" s="1"/>
      <c r="G23" s="1"/>
      <c r="H23" s="1"/>
      <c r="I23" s="1"/>
      <c r="J23" s="1"/>
    </row>
    <row r="24" spans="1:11" ht="15">
      <c r="A24" s="1" t="s">
        <v>11</v>
      </c>
      <c r="B24" s="1" t="s">
        <v>7</v>
      </c>
      <c r="C24" s="4">
        <v>60000</v>
      </c>
      <c r="D24" s="1"/>
      <c r="E24" s="1"/>
      <c r="F24" s="1"/>
      <c r="G24" s="1"/>
      <c r="H24" s="1"/>
      <c r="I24" s="1"/>
      <c r="J24" s="1"/>
    </row>
    <row r="25" spans="1:11" ht="15">
      <c r="A25" s="1" t="s">
        <v>10</v>
      </c>
      <c r="B25" s="1" t="s">
        <v>7</v>
      </c>
      <c r="C25" s="1">
        <v>0</v>
      </c>
      <c r="D25" s="1"/>
      <c r="E25" s="1"/>
      <c r="F25" s="1"/>
      <c r="G25" s="1"/>
      <c r="H25" s="1"/>
      <c r="I25" s="1"/>
      <c r="J25" s="1"/>
    </row>
    <row r="26" spans="1:11" ht="5.2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">
      <c r="A27" s="1" t="s">
        <v>9</v>
      </c>
      <c r="B27" s="1" t="s">
        <v>7</v>
      </c>
      <c r="C27" s="1" t="s">
        <v>18</v>
      </c>
      <c r="D27" s="1"/>
      <c r="E27" s="1"/>
      <c r="F27" s="1" t="s">
        <v>7</v>
      </c>
      <c r="G27" s="3">
        <f>PMT(C22,C23,-C24,C25)</f>
        <v>33646.153846153822</v>
      </c>
      <c r="H27" s="1"/>
      <c r="I27" s="1"/>
      <c r="J27" s="1"/>
    </row>
    <row r="28" spans="1:11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15">
      <c r="A29" s="1" t="s">
        <v>19</v>
      </c>
      <c r="B29" s="1"/>
      <c r="C29" s="1"/>
      <c r="D29" s="1"/>
      <c r="E29" s="1"/>
      <c r="F29" s="1"/>
      <c r="G29" s="1"/>
      <c r="H29" s="1"/>
      <c r="I29" s="1"/>
      <c r="J29" s="1"/>
    </row>
    <row r="30" spans="1:11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15">
      <c r="A31" s="1" t="s">
        <v>6</v>
      </c>
      <c r="B31" s="1" t="s">
        <v>7</v>
      </c>
      <c r="C31" s="1">
        <v>0.08</v>
      </c>
      <c r="D31" s="1"/>
      <c r="E31" s="1"/>
      <c r="F31" s="1"/>
      <c r="G31" s="1"/>
      <c r="H31" s="1"/>
      <c r="I31" s="1"/>
      <c r="J31" s="1"/>
    </row>
    <row r="32" spans="1:11" ht="15">
      <c r="A32" s="1" t="s">
        <v>8</v>
      </c>
      <c r="B32" s="1" t="s">
        <v>7</v>
      </c>
      <c r="C32" s="1">
        <v>10</v>
      </c>
      <c r="D32" s="1"/>
      <c r="E32" s="1"/>
      <c r="F32" s="1"/>
      <c r="G32" s="1"/>
      <c r="H32" s="1"/>
      <c r="I32" s="1"/>
      <c r="J32" s="1"/>
    </row>
    <row r="33" spans="1:11" ht="15">
      <c r="A33" s="1" t="s">
        <v>11</v>
      </c>
      <c r="B33" s="1" t="s">
        <v>7</v>
      </c>
      <c r="C33" s="4">
        <v>100000</v>
      </c>
      <c r="D33" s="1"/>
      <c r="E33" s="1"/>
      <c r="F33" s="1"/>
      <c r="G33" s="1"/>
      <c r="H33" s="1"/>
      <c r="I33" s="1"/>
      <c r="J33" s="1"/>
    </row>
    <row r="34" spans="1:11" ht="15">
      <c r="A34" s="1" t="s">
        <v>10</v>
      </c>
      <c r="B34" s="1" t="s">
        <v>7</v>
      </c>
      <c r="C34" s="1">
        <v>0</v>
      </c>
      <c r="D34" s="1"/>
      <c r="E34" s="1"/>
      <c r="F34" s="1"/>
      <c r="G34" s="1"/>
      <c r="H34" s="1"/>
      <c r="I34" s="1"/>
      <c r="J34" s="1"/>
    </row>
    <row r="35" spans="1:11" ht="5.2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ht="15">
      <c r="A36" s="1" t="s">
        <v>9</v>
      </c>
      <c r="B36" s="1" t="s">
        <v>7</v>
      </c>
      <c r="C36" s="1" t="s">
        <v>22</v>
      </c>
      <c r="D36" s="1"/>
      <c r="E36" s="1"/>
      <c r="F36" s="1" t="s">
        <v>7</v>
      </c>
      <c r="G36" s="3">
        <f>PMT(C31,C32,-C33,C34)</f>
        <v>14902.948869707536</v>
      </c>
      <c r="H36" s="1"/>
      <c r="I36" s="1"/>
      <c r="J36" s="1"/>
    </row>
    <row r="37" spans="1:11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ht="15">
      <c r="A38" s="1" t="s">
        <v>20</v>
      </c>
      <c r="B38" s="1"/>
      <c r="C38" s="1"/>
      <c r="D38" s="1"/>
      <c r="E38" s="1"/>
      <c r="F38" s="1" t="s">
        <v>7</v>
      </c>
      <c r="G38" s="5">
        <v>1000</v>
      </c>
      <c r="H38" s="1"/>
      <c r="I38" s="1" t="s">
        <v>7</v>
      </c>
      <c r="J38" s="7">
        <f>G18+G27+G36+G38</f>
        <v>52749.102715861358</v>
      </c>
      <c r="K38" s="1" t="s">
        <v>38</v>
      </c>
    </row>
    <row r="39" spans="1:11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ht="15.6" thickBot="1">
      <c r="A40" s="1" t="s">
        <v>21</v>
      </c>
      <c r="B40" s="1"/>
      <c r="C40" s="1"/>
      <c r="D40" s="1"/>
      <c r="E40" s="1"/>
      <c r="F40" s="1"/>
      <c r="G40" s="1"/>
      <c r="H40" s="1"/>
      <c r="I40" s="1" t="s">
        <v>7</v>
      </c>
      <c r="J40" s="8">
        <f>J13-J38</f>
        <v>72250.897284138642</v>
      </c>
      <c r="K40" s="1" t="s">
        <v>38</v>
      </c>
    </row>
    <row r="41" spans="1:11" ht="15.6" thickTop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>
      <c r="A42" t="s">
        <v>40</v>
      </c>
    </row>
    <row r="43" spans="1:11">
      <c r="A43" s="10" t="s">
        <v>41</v>
      </c>
    </row>
    <row r="45" spans="1:11" ht="15">
      <c r="A45" s="1" t="s">
        <v>42</v>
      </c>
    </row>
    <row r="46" spans="1:11" ht="15">
      <c r="A46" s="1" t="s">
        <v>9</v>
      </c>
      <c r="B46" s="1" t="s">
        <v>7</v>
      </c>
      <c r="C46" s="1" t="s">
        <v>43</v>
      </c>
      <c r="F46" s="1" t="s">
        <v>7</v>
      </c>
      <c r="G46" s="16">
        <f>PMT(C31,C32,- 40000)</f>
        <v>5961.1795478830145</v>
      </c>
    </row>
    <row r="48" spans="1:11" ht="15.6" thickBot="1">
      <c r="A48" s="12" t="s">
        <v>44</v>
      </c>
      <c r="I48" s="1" t="s">
        <v>7</v>
      </c>
      <c r="J48" s="8">
        <f>J13-G46-G27-G36-G38</f>
        <v>69489.717736255639</v>
      </c>
      <c r="K48" s="1" t="s">
        <v>38</v>
      </c>
    </row>
    <row r="49" spans="1:11" ht="13.8" thickTop="1"/>
    <row r="52" spans="1:11" ht="20.399999999999999">
      <c r="A52" s="9" t="s">
        <v>39</v>
      </c>
    </row>
    <row r="53" spans="1:11" ht="15">
      <c r="A53" s="1"/>
    </row>
    <row r="54" spans="1:11" ht="15">
      <c r="A54" s="2" t="s">
        <v>23</v>
      </c>
    </row>
    <row r="56" spans="1:11" ht="15">
      <c r="A56" s="17" t="s">
        <v>46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">
      <c r="A58" s="1" t="s">
        <v>24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">
      <c r="A60" s="1" t="s">
        <v>25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">
      <c r="A62" s="1" t="s">
        <v>6</v>
      </c>
      <c r="B62" s="1" t="s">
        <v>7</v>
      </c>
      <c r="C62" s="1">
        <v>0.08</v>
      </c>
      <c r="D62" s="1"/>
      <c r="E62" s="1"/>
      <c r="F62" s="1"/>
      <c r="G62" s="1"/>
      <c r="H62" s="1"/>
      <c r="I62" s="1"/>
      <c r="J62" s="1"/>
      <c r="K62" s="1"/>
    </row>
    <row r="63" spans="1:11" ht="15">
      <c r="A63" s="1" t="s">
        <v>8</v>
      </c>
      <c r="B63" s="1" t="s">
        <v>7</v>
      </c>
      <c r="C63" s="1">
        <v>10</v>
      </c>
      <c r="D63" s="1"/>
      <c r="E63" s="1"/>
      <c r="F63" s="1"/>
      <c r="G63" s="1"/>
      <c r="H63" s="1"/>
      <c r="I63" s="1"/>
      <c r="J63" s="1"/>
      <c r="K63" s="1"/>
    </row>
    <row r="64" spans="1:11" ht="15">
      <c r="A64" s="1" t="s">
        <v>11</v>
      </c>
      <c r="B64" s="1" t="s">
        <v>7</v>
      </c>
      <c r="C64" s="4">
        <v>400000</v>
      </c>
      <c r="D64" s="1"/>
      <c r="E64" s="1"/>
      <c r="F64" s="1"/>
      <c r="G64" s="1"/>
      <c r="H64" s="1"/>
      <c r="I64" s="1"/>
      <c r="J64" s="1"/>
      <c r="K64" s="1"/>
    </row>
    <row r="65" spans="1:11" ht="15">
      <c r="A65" s="1" t="s">
        <v>10</v>
      </c>
      <c r="B65" s="1" t="s">
        <v>7</v>
      </c>
      <c r="C65" s="1">
        <v>0</v>
      </c>
      <c r="D65" s="1"/>
      <c r="E65" s="1"/>
      <c r="F65" s="1"/>
      <c r="G65" s="1"/>
      <c r="H65" s="1"/>
      <c r="I65" s="1"/>
      <c r="J65" s="1"/>
      <c r="K65" s="1"/>
    </row>
    <row r="66" spans="1:11" ht="5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">
      <c r="A67" s="1" t="s">
        <v>9</v>
      </c>
      <c r="B67" s="1" t="s">
        <v>7</v>
      </c>
      <c r="C67" s="1" t="s">
        <v>26</v>
      </c>
      <c r="D67" s="1"/>
      <c r="E67" s="1"/>
      <c r="F67" s="1"/>
      <c r="G67" s="1"/>
      <c r="H67" s="1"/>
      <c r="I67" s="1" t="s">
        <v>7</v>
      </c>
      <c r="J67" s="11">
        <f>PMT(C62,C63,-C64,C65)</f>
        <v>59611.795478830143</v>
      </c>
      <c r="K67" s="1" t="s">
        <v>38</v>
      </c>
    </row>
    <row r="68" spans="1:1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">
      <c r="A69" s="1" t="s">
        <v>27</v>
      </c>
      <c r="B69" s="1"/>
      <c r="C69" s="1"/>
      <c r="D69" s="1"/>
      <c r="E69" s="1"/>
      <c r="F69" s="1"/>
      <c r="G69" s="1"/>
      <c r="H69" s="1"/>
      <c r="I69" s="1" t="s">
        <v>7</v>
      </c>
      <c r="J69" s="7">
        <v>180000</v>
      </c>
      <c r="K69" s="1" t="s">
        <v>38</v>
      </c>
    </row>
    <row r="70" spans="1:1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6" thickBot="1">
      <c r="A71" s="1" t="s">
        <v>47</v>
      </c>
      <c r="B71" s="1"/>
      <c r="C71" s="1"/>
      <c r="D71" s="1"/>
      <c r="E71" s="1"/>
      <c r="F71" s="1"/>
      <c r="G71" s="1"/>
      <c r="H71" s="1"/>
      <c r="I71" s="1"/>
      <c r="J71" s="8">
        <f>SUM(J67:J69)</f>
        <v>239611.79547883014</v>
      </c>
      <c r="K71" s="1" t="s">
        <v>38</v>
      </c>
    </row>
    <row r="72" spans="1:11" ht="15.6" thickTop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">
      <c r="A73" s="2" t="s">
        <v>28</v>
      </c>
    </row>
    <row r="75" spans="1:11" ht="15">
      <c r="A75" s="12"/>
      <c r="B75" s="18" t="s">
        <v>29</v>
      </c>
      <c r="C75" s="18" t="s">
        <v>30</v>
      </c>
      <c r="D75" s="18"/>
      <c r="E75" s="20" t="s">
        <v>32</v>
      </c>
      <c r="F75" s="20"/>
      <c r="G75" s="20"/>
    </row>
    <row r="76" spans="1:11" ht="15">
      <c r="A76" s="12"/>
      <c r="B76" s="18"/>
      <c r="C76" s="18" t="s">
        <v>31</v>
      </c>
      <c r="D76" s="18"/>
      <c r="E76" s="20" t="s">
        <v>33</v>
      </c>
      <c r="F76" s="20"/>
      <c r="G76" s="20"/>
    </row>
    <row r="77" spans="1:11" ht="15">
      <c r="A77" s="12"/>
      <c r="B77" s="13">
        <v>1</v>
      </c>
      <c r="C77" s="14">
        <v>230000</v>
      </c>
      <c r="D77" s="13" t="s">
        <v>35</v>
      </c>
      <c r="E77" s="19">
        <f>$J$71</f>
        <v>239611.79547883014</v>
      </c>
      <c r="F77" s="19"/>
      <c r="G77" s="19"/>
    </row>
    <row r="78" spans="1:11" ht="15">
      <c r="A78" s="12"/>
      <c r="B78" s="13">
        <v>2</v>
      </c>
      <c r="C78" s="14">
        <v>233000</v>
      </c>
      <c r="D78" s="13" t="s">
        <v>35</v>
      </c>
      <c r="E78" s="19">
        <f>$J$71</f>
        <v>239611.79547883014</v>
      </c>
      <c r="F78" s="19"/>
      <c r="G78" s="19"/>
    </row>
    <row r="79" spans="1:11" ht="15">
      <c r="A79" s="12"/>
      <c r="B79" s="13">
        <v>3</v>
      </c>
      <c r="C79" s="14">
        <v>240000</v>
      </c>
      <c r="D79" s="13" t="s">
        <v>34</v>
      </c>
      <c r="E79" s="19">
        <f>$J$71</f>
        <v>239611.79547883014</v>
      </c>
      <c r="F79" s="19"/>
      <c r="G79" s="19"/>
    </row>
    <row r="80" spans="1:11" ht="15">
      <c r="A80" s="12"/>
      <c r="B80" s="13">
        <v>4</v>
      </c>
      <c r="C80" s="14">
        <v>250000</v>
      </c>
      <c r="D80" s="13" t="s">
        <v>34</v>
      </c>
      <c r="E80" s="19">
        <f>$J$71</f>
        <v>239611.79547883014</v>
      </c>
      <c r="F80" s="19"/>
      <c r="G80" s="19"/>
    </row>
    <row r="81" spans="1:7" ht="15">
      <c r="A81" s="12"/>
      <c r="B81" s="13">
        <v>5</v>
      </c>
      <c r="C81" s="14">
        <v>265000</v>
      </c>
      <c r="D81" s="13" t="s">
        <v>34</v>
      </c>
      <c r="E81" s="19">
        <f>$J$71</f>
        <v>239611.79547883014</v>
      </c>
      <c r="F81" s="19"/>
      <c r="G81" s="19"/>
    </row>
    <row r="82" spans="1:7" ht="1.5" customHeight="1">
      <c r="A82" s="12"/>
      <c r="B82" s="15"/>
      <c r="C82" s="15"/>
      <c r="D82" s="15"/>
      <c r="E82" s="15"/>
      <c r="F82" s="15"/>
      <c r="G82" s="15"/>
    </row>
    <row r="83" spans="1:7" ht="15">
      <c r="A83" s="12"/>
      <c r="B83" s="12"/>
      <c r="C83" s="12"/>
      <c r="D83" s="12"/>
      <c r="E83" s="12"/>
      <c r="F83" s="12"/>
      <c r="G83" s="12"/>
    </row>
    <row r="84" spans="1:7" ht="15">
      <c r="A84" s="12" t="s">
        <v>36</v>
      </c>
      <c r="B84" s="12"/>
      <c r="C84" s="12"/>
      <c r="D84" s="12"/>
      <c r="E84" s="12"/>
      <c r="F84" s="12"/>
      <c r="G84" s="12"/>
    </row>
  </sheetData>
  <mergeCells count="7">
    <mergeCell ref="E81:G81"/>
    <mergeCell ref="E78:G78"/>
    <mergeCell ref="E77:G77"/>
    <mergeCell ref="E76:G76"/>
    <mergeCell ref="E75:G75"/>
    <mergeCell ref="E79:G79"/>
    <mergeCell ref="E80:G8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 opg 17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C.</dc:creator>
  <cp:lastModifiedBy>Lynggaard</cp:lastModifiedBy>
  <cp:lastPrinted>2003-10-03T10:44:05Z</cp:lastPrinted>
  <dcterms:created xsi:type="dcterms:W3CDTF">2003-09-25T11:41:03Z</dcterms:created>
  <dcterms:modified xsi:type="dcterms:W3CDTF">2014-01-20T08:34:12Z</dcterms:modified>
</cp:coreProperties>
</file>