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w.acc\Documents\Bøger\Opgavesamling til Virksomhedens Økonomistyring\VØSO - 4 udgave 2022 - 2023\VØSO - kapitel 5\"/>
    </mc:Choice>
  </mc:AlternateContent>
  <xr:revisionPtr revIDLastSave="0" documentId="13_ncr:1_{A987F647-1A7A-4F26-93DC-1BF53E47C94B}" xr6:coauthVersionLast="47" xr6:coauthVersionMax="47" xr10:uidLastSave="{00000000-0000-0000-0000-000000000000}"/>
  <bookViews>
    <workbookView xWindow="-110" yWindow="-110" windowWidth="19420" windowHeight="11620" tabRatio="929" xr2:uid="{00000000-000D-0000-FFFF-FFFF00000000}"/>
  </bookViews>
  <sheets>
    <sheet name="Bilag 1 - Uddrag af regnskab " sheetId="22" r:id="rId1"/>
    <sheet name="Budgetforudsætninger" sheetId="23" r:id="rId2"/>
    <sheet name="Opg 5.11.2" sheetId="2" r:id="rId3"/>
    <sheet name="Opg 5.11.3" sheetId="20" r:id="rId4"/>
  </sheets>
  <definedNames>
    <definedName name="ACwvu.Regnskabet." localSheetId="2" hidden="1">'Opg 5.11.2'!$A$2:$C$41</definedName>
    <definedName name="BidragMålelighed">#REF!</definedName>
    <definedName name="Bidragsregnskab">#REF!</definedName>
    <definedName name="Fordeling">#REF!</definedName>
    <definedName name="Gager">#REF!</definedName>
    <definedName name="Kommentarer_til_opgaverne">#REF!</definedName>
    <definedName name="Regnskab">'Opg 5.11.2'!$A$2:$C$41</definedName>
    <definedName name="Swvu.Regnskabet." localSheetId="2" hidden="1">'Opg 5.11.2'!$A$2:$C$41</definedName>
    <definedName name="_xlnm.Print_Area" localSheetId="2">'Opg 5.11.2'!$A$2:$C$65</definedName>
    <definedName name="wrn.HeleOpgaven." hidden="1">{"Spørgsmål",#N/A,FALSE,"Spørgsmål";"FuldOpgavetekst",#N/A,FALSE,"Fulde opgavetekst";"Regnskabet",#N/A,FALSE,"Fig. 1.3 Regnskab";"Gager m.m",#N/A,FALSE,"Fig. 1.4 Gager, løn, etc.";"Omkostningsfordeling",#N/A,FALSE,"Fig. 1.5 Omkostningsfordeling";"Bidragsregnskab",#N/A,FALSE,"Opg. 1.3 Bidragsregnskab";"Bidrag inkl.målelighed",#N/A,FALSE,"Opg. 1.4 Bidrag+målelighed";"Kommentarer",#N/A,FALSE,"Kommentarer opg. 1.3-1.4";"Kommentar2",#N/A,FALSE,"Kommentar opg. 1.1-1.2+1.5-1.7"}</definedName>
    <definedName name="wvu.Regnskabet." localSheetId="2" hidden="1">{TRUE,TRUE,-1.25,-15.5,484.5,276.75,FALSE,FALSE,FALSE,TRUE,0,1,#N/A,1,#N/A,16.34375,34.8888888888889,1,FALSE,FALSE,3,TRUE,1,FALSE,50,"Swvu.Regnskabet.","ACwvu.Regnskabet.",#N/A,FALSE,FALSE,0.75,0.75,1,1,1,"&amp;LSøren Amstrup&amp;C&amp;A&amp;R&amp;D","Page &amp;P",FALSE,FALSE,FALSE,FALSE,1,#N/A,1,1,"=R1C1:R28C5",FALSE,#N/A,#N/A,TRUE,FALSE,FALSE,9,300,300,FALSE,FALSE,TRUE,TRUE,TRUE}</definedName>
    <definedName name="Z_2D4B485E_6697_11D3_8948_005004102037_.wvu.PrintArea" localSheetId="2" hidden="1">'Opg 5.11.2'!$A$2:$C$41</definedName>
    <definedName name="Z_3C1B6684_3359_11D2_B31C_00004B323E52_.wvu.PrintArea" localSheetId="2" hidden="1">'Opg 5.11.2'!$A$2:$C$41</definedName>
    <definedName name="Z_3C1B6727_3359_11D2_B31C_00004B323E52_.wvu.PrintArea" localSheetId="2" hidden="1">'Opg 5.11.2'!$A$2:$C$41</definedName>
    <definedName name="Z_A2E3FE6E_35B1_11D2_B31C_00004B323E52_.wvu.PrintArea" localSheetId="2" hidden="1">'Opg 5.11.2'!$A$2:$C$41</definedName>
    <definedName name="Z_BFC08D5E_669A_11D3_8948_005004102037_.wvu.PrintArea" localSheetId="2" hidden="1">'Opg 5.11.2'!$A$2:$C$41</definedName>
  </definedNames>
  <calcPr calcId="191029"/>
  <customWorkbookViews>
    <customWorkbookView name="Bidrag inkl.målelighed (Opg. 1.4 Bidrag+målelighed)" guid="{BFC08D57-669A-11D3-8948-005004102037}" maximized="1" xWindow="1" yWindow="-4" windowWidth="797" windowHeight="432" activeSheetId="6"/>
    <customWorkbookView name="Bidragsregnskab (Opg. 1.3 Bidragsregnskab)" guid="{BFC08D58-669A-11D3-8948-005004102037}" maximized="1" xWindow="1" yWindow="-4" windowWidth="797" windowHeight="432" activeSheetId="5"/>
    <customWorkbookView name="FuldOpgavetekst (Fulde opgavetekst)" guid="{BFC08D59-669A-11D3-8948-005004102037}" maximized="1" xWindow="1" yWindow="-4" windowWidth="797" windowHeight="432" activeSheetId="9"/>
    <customWorkbookView name="Gager m.m (Fig. 1.4 Gager, løn, etc.)" guid="{BFC08D5A-669A-11D3-8948-005004102037}" maximized="1" xWindow="1" yWindow="-4" windowWidth="797" windowHeight="432" activeSheetId="3"/>
    <customWorkbookView name="Kommentar2 (Kommentar opg. 1.1-1.2+1.5-1.7)" guid="{BFC08D5B-669A-11D3-8948-005004102037}" maximized="1" xWindow="1" yWindow="-4" windowWidth="797" windowHeight="432" activeSheetId="8"/>
    <customWorkbookView name="Kommentarer (Kommentarer opg. 1.3-1.4)" guid="{BFC08D5C-669A-11D3-8948-005004102037}" maximized="1" xWindow="1" yWindow="-4" windowWidth="797" windowHeight="432" activeSheetId="7"/>
    <customWorkbookView name="Omkostningsfordeling (Fig. 1.5 Omkostningsfordeling)" guid="{BFC08D5D-669A-11D3-8948-005004102037}" maximized="1" xWindow="1" yWindow="-4" windowWidth="797" windowHeight="432" activeSheetId="4"/>
    <customWorkbookView name="Regnskabet (Fig. 1.3 Regnskab)" guid="{BFC08D5E-669A-11D3-8948-005004102037}" maximized="1" xWindow="1" yWindow="-4" windowWidth="797" windowHeight="432" activeSheetId="2"/>
    <customWorkbookView name="Spørgsmål (Spørgsmål)" guid="{BFC08D5F-669A-11D3-8948-005004102037}" maximized="1" xWindow="1" yWindow="-4" windowWidth="797" windowHeight="43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22" l="1"/>
  <c r="I38" i="20" l="1"/>
  <c r="A33" i="20"/>
  <c r="F32" i="20"/>
  <c r="D32" i="20"/>
  <c r="B32" i="20"/>
  <c r="A32" i="20"/>
  <c r="I40" i="20" l="1"/>
  <c r="I37" i="20"/>
  <c r="L6" i="20"/>
  <c r="L13" i="20" s="1"/>
  <c r="L22" i="20" s="1"/>
  <c r="J6" i="20"/>
  <c r="A25" i="2"/>
  <c r="I14" i="20" s="1"/>
  <c r="A18" i="2"/>
  <c r="I7" i="20" s="1"/>
  <c r="J13" i="20" l="1"/>
  <c r="J22" i="20"/>
  <c r="A50" i="2"/>
  <c r="I39" i="20" s="1"/>
  <c r="A48" i="2"/>
  <c r="I36" i="20" s="1"/>
  <c r="A47" i="2"/>
  <c r="I35" i="20" s="1"/>
  <c r="A46" i="2"/>
  <c r="I34" i="20" s="1"/>
  <c r="A45" i="2"/>
  <c r="I33" i="20" s="1"/>
  <c r="A44" i="2"/>
  <c r="I32" i="20" s="1"/>
  <c r="D34" i="2"/>
  <c r="B34" i="2"/>
  <c r="D24" i="2"/>
  <c r="B24" i="2"/>
  <c r="C45" i="22" l="1"/>
  <c r="B45" i="22"/>
  <c r="C43" i="22"/>
  <c r="B43" i="22"/>
  <c r="C40" i="22"/>
  <c r="C41" i="22" s="1"/>
  <c r="B40" i="22"/>
  <c r="B41" i="22" s="1"/>
  <c r="C17" i="22"/>
  <c r="B52" i="22"/>
  <c r="C44" i="22"/>
  <c r="C18" i="22" l="1"/>
</calcChain>
</file>

<file path=xl/sharedStrings.xml><?xml version="1.0" encoding="utf-8"?>
<sst xmlns="http://schemas.openxmlformats.org/spreadsheetml/2006/main" count="248" uniqueCount="102">
  <si>
    <t>prisstigning i bruttopriserne</t>
  </si>
  <si>
    <t>prisstigning</t>
  </si>
  <si>
    <t>Lønomkostningen pr. produceret enhed</t>
  </si>
  <si>
    <t>stigning</t>
  </si>
  <si>
    <t>Konsulenthonorar</t>
  </si>
  <si>
    <t>Note 2:</t>
  </si>
  <si>
    <t>Materialer og løn i alt</t>
  </si>
  <si>
    <t>Note 3</t>
  </si>
  <si>
    <t>Reparation &amp; vedligeholdelse</t>
  </si>
  <si>
    <t>Øvrige omkostninger</t>
  </si>
  <si>
    <t>I alt</t>
  </si>
  <si>
    <t>Beløb</t>
  </si>
  <si>
    <t>Varesalg brutto</t>
  </si>
  <si>
    <t>Rabat</t>
  </si>
  <si>
    <t>Varesalg netto</t>
  </si>
  <si>
    <t>Variable omkostninger</t>
  </si>
  <si>
    <t>Dækningsbidrag (dækningsgrad)</t>
  </si>
  <si>
    <t>Kunder i alt</t>
  </si>
  <si>
    <t>Reklame m.v.</t>
  </si>
  <si>
    <t>Kontante Kapacitetsomkostninger:</t>
  </si>
  <si>
    <t>Husleje</t>
  </si>
  <si>
    <t>Kontorholdsomkostninger</t>
  </si>
  <si>
    <t>Benzin</t>
  </si>
  <si>
    <t>Rejser og repræsentation</t>
  </si>
  <si>
    <t>Revisionshonorar</t>
  </si>
  <si>
    <t>Indtjeningsbidrag</t>
  </si>
  <si>
    <t>Afskrivninger</t>
  </si>
  <si>
    <t>Resultat før renter</t>
  </si>
  <si>
    <t>Renter</t>
  </si>
  <si>
    <t>%</t>
  </si>
  <si>
    <t>Resultat</t>
  </si>
  <si>
    <t>Markedsføringsbidrag</t>
  </si>
  <si>
    <t>(beløb i 1000 kr.)</t>
  </si>
  <si>
    <t>Vareforbrug (note 2)</t>
  </si>
  <si>
    <t>Fast løn</t>
  </si>
  <si>
    <t>Overskud</t>
  </si>
  <si>
    <t>Note 1:</t>
  </si>
  <si>
    <t>Afskrivninger</t>
    <phoneticPr fontId="7" type="noConversion"/>
  </si>
  <si>
    <t>kr.</t>
    <phoneticPr fontId="7" type="noConversion"/>
  </si>
  <si>
    <t>Reklameomkostning</t>
    <phoneticPr fontId="7" type="noConversion"/>
  </si>
  <si>
    <t>Virksomhedens økonomistyring</t>
  </si>
  <si>
    <t>Specifikation af omkostninger til bildrift i kr. i 2022</t>
  </si>
  <si>
    <t xml:space="preserve">Budget 2023 - passiv fase </t>
  </si>
  <si>
    <t>Bundgaard &amp; Langer A/S</t>
  </si>
  <si>
    <t>Markedsføringsomkostninger</t>
  </si>
  <si>
    <t>Bildrift (note 3)</t>
  </si>
  <si>
    <t>Danmark</t>
  </si>
  <si>
    <t>Semipro</t>
  </si>
  <si>
    <t>Pro:</t>
  </si>
  <si>
    <t>Bruttosalgspris i kr. pr. pianomodel og pr. marked i 2022</t>
  </si>
  <si>
    <t>Tyskland</t>
  </si>
  <si>
    <t>Komponenter henhold til stykliste:</t>
  </si>
  <si>
    <t>Pro</t>
  </si>
  <si>
    <t>Materialeforbrug i alt</t>
  </si>
  <si>
    <t>Løn ved fejlfri forarbejdning henhold til operationsliste:</t>
  </si>
  <si>
    <t>Tidstab (20 %)</t>
  </si>
  <si>
    <t>Semipro:</t>
  </si>
  <si>
    <t>Komponenter</t>
  </si>
  <si>
    <t>Salgsfremmende omkostninger</t>
  </si>
  <si>
    <t xml:space="preserve">Kontante kapacitetsomkostninger </t>
  </si>
  <si>
    <t>Forventet stigning i afsætningen af pianoer</t>
  </si>
  <si>
    <t>Aktivitet 2: Gennemførsel af effektiviseringsprogram i produktionen</t>
  </si>
  <si>
    <t>Minimering af tidstab i produktionen på</t>
  </si>
  <si>
    <t>Bildrift</t>
  </si>
  <si>
    <t>Markeder i alt</t>
  </si>
  <si>
    <t>Merdækningsbidrag grundet øget salg</t>
  </si>
  <si>
    <t>Sparet tidstab pr. piano i kr.</t>
  </si>
  <si>
    <t>Reklamekampange</t>
  </si>
  <si>
    <t>Mermarkedsføringsbidrag</t>
  </si>
  <si>
    <t>Budget 2023 - aktiv fase inkl. aktivitet 1 og 3</t>
  </si>
  <si>
    <t>Budget 2023 - Aktivitet 2</t>
  </si>
  <si>
    <t>Budget 2023 - Aktivitet 1</t>
  </si>
  <si>
    <t>Tidstab (10 %)</t>
  </si>
  <si>
    <t>Antal</t>
  </si>
  <si>
    <t>Antalt solgte pianoer pr. model i alt</t>
  </si>
  <si>
    <t>Forkalkulation i kr. for de variable omkostninger pr. pianomodel for 2023</t>
  </si>
  <si>
    <t>Sparet komponentspild pr. piano i kr.</t>
  </si>
  <si>
    <t>Sparet variable omkostninger pr. piano i kr.</t>
  </si>
  <si>
    <t>Sparet variable n pr. pianomodel i alt</t>
  </si>
  <si>
    <t>Formålsopdelt dækningsbidragsopgørelse per produkt for 2023</t>
  </si>
  <si>
    <t>Forkalkulation i kr. for de variable omkostninger for hver af de 2 pianomodeller, som den forventes at blive i 2023</t>
  </si>
  <si>
    <t>Materialespild (20 %)</t>
  </si>
  <si>
    <t>Materialespild (10 %)</t>
  </si>
  <si>
    <t>Formålsopdelt resultatopgørelse per produkt for 2023</t>
  </si>
  <si>
    <t>Varesalg netto (note 1)</t>
  </si>
  <si>
    <t>Pianomodel</t>
  </si>
  <si>
    <t>Løn ved fejlfri forarbejdning henhold til operationsliste</t>
  </si>
  <si>
    <t>Aktivitet 1: Reklamekampagne på det danske marked</t>
  </si>
  <si>
    <t>Forbedring i spild af komponenter på</t>
  </si>
  <si>
    <t>Renteomkostninger:</t>
  </si>
  <si>
    <t>Forkalkulationer for 2023:</t>
  </si>
  <si>
    <t>Budgetforudsætninger for 2023</t>
  </si>
  <si>
    <t>Komponenter henhold til stykliste</t>
  </si>
  <si>
    <t>(beløb i 1.000 kr.)</t>
  </si>
  <si>
    <t>Gennemsnitsrabat i procent pr. pianomodel pr. marked i 2022</t>
  </si>
  <si>
    <t>Forkalkulation i kr. for hver af de 2 pianomodeller som den var gældende i 2022</t>
  </si>
  <si>
    <t>Lønforbrug i alt</t>
  </si>
  <si>
    <t>Øget indtjeningsbidrag ved indførsel af aktivitet 2</t>
  </si>
  <si>
    <t>Uddrag af det interne regnskab for 2022</t>
  </si>
  <si>
    <t>Salgsfordeling i antal pr. pianomodel og pr. marked i 2022</t>
  </si>
  <si>
    <t>Vejledende løsningsskitse for spørgsmål 5.11.3</t>
  </si>
  <si>
    <t>Vejledende løsningsskitse for spørgsmål 5.11.2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</si>
</sst>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(* #,##0_);_(* \(#,##0\);_(* &quot;-&quot;_);_(@_)"/>
    <numFmt numFmtId="166" formatCode="0.0%"/>
    <numFmt numFmtId="167" formatCode="_ * #,##0_ ;_ * \-#,##0_ ;_ * &quot;-&quot;??_ ;_ @_ "/>
    <numFmt numFmtId="168" formatCode="#,##0\ &quot;kr&quot;\."/>
    <numFmt numFmtId="169" formatCode="0.0"/>
    <numFmt numFmtId="170" formatCode="#,##0_ ;\-#,##0\ "/>
  </numFmts>
  <fonts count="2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Verdana"/>
      <family val="2"/>
    </font>
    <font>
      <sz val="8"/>
      <name val="Times New Roman"/>
      <family val="1"/>
    </font>
    <font>
      <b/>
      <sz val="18"/>
      <color rgb="FF00693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.5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color rgb="FFC00000"/>
      <name val="Calibri"/>
      <family val="2"/>
      <scheme val="minor"/>
    </font>
    <font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4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5F0EA"/>
        <bgColor indexed="9"/>
      </patternFill>
    </fill>
    <fill>
      <patternFill patternType="solid">
        <fgColor rgb="FFE5F0EA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006932"/>
      </left>
      <right/>
      <top/>
      <bottom/>
      <diagonal/>
    </border>
    <border>
      <left style="thick">
        <color rgb="FF006932"/>
      </left>
      <right/>
      <top style="thick">
        <color rgb="FF006932"/>
      </top>
      <bottom/>
      <diagonal/>
    </border>
    <border>
      <left style="thin">
        <color rgb="FF006932"/>
      </left>
      <right style="thin">
        <color rgb="FF006932"/>
      </right>
      <top style="medium">
        <color rgb="FF006932"/>
      </top>
      <bottom/>
      <diagonal/>
    </border>
    <border>
      <left style="medium">
        <color rgb="FF006932"/>
      </left>
      <right/>
      <top style="medium">
        <color rgb="FF006932"/>
      </top>
      <bottom/>
      <diagonal/>
    </border>
    <border>
      <left/>
      <right style="thin">
        <color rgb="FF006932"/>
      </right>
      <top style="medium">
        <color rgb="FF006932"/>
      </top>
      <bottom/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/>
      <diagonal/>
    </border>
    <border>
      <left style="medium">
        <color rgb="FF006932"/>
      </left>
      <right/>
      <top/>
      <bottom/>
      <diagonal/>
    </border>
    <border>
      <left style="medium">
        <color rgb="FF006932"/>
      </left>
      <right/>
      <top style="thin">
        <color rgb="FF006932"/>
      </top>
      <bottom/>
      <diagonal/>
    </border>
    <border>
      <left style="medium">
        <color rgb="FF006932"/>
      </left>
      <right/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/>
      <top style="medium">
        <color rgb="FF006932"/>
      </top>
      <bottom style="thin">
        <color rgb="FF006932"/>
      </bottom>
      <diagonal/>
    </border>
    <border>
      <left style="thin">
        <color rgb="FF006932"/>
      </left>
      <right style="medium">
        <color rgb="FF006932"/>
      </right>
      <top style="thin">
        <color rgb="FF006932"/>
      </top>
      <bottom/>
      <diagonal/>
    </border>
    <border>
      <left style="thin">
        <color rgb="FF006932"/>
      </left>
      <right style="medium">
        <color rgb="FF006932"/>
      </right>
      <top/>
      <bottom/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/>
      <diagonal/>
    </border>
    <border>
      <left style="thin">
        <color rgb="FF006932"/>
      </left>
      <right style="thin">
        <color rgb="FF006932"/>
      </right>
      <top/>
      <bottom/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medium">
        <color rgb="FF006932"/>
      </bottom>
      <diagonal/>
    </border>
    <border>
      <left/>
      <right style="medium">
        <color rgb="FF006932"/>
      </right>
      <top/>
      <bottom/>
      <diagonal/>
    </border>
    <border>
      <left style="medium">
        <color rgb="FF006932"/>
      </left>
      <right style="thin">
        <color indexed="64"/>
      </right>
      <top/>
      <bottom style="medium">
        <color rgb="FF006932"/>
      </bottom>
      <diagonal/>
    </border>
    <border>
      <left/>
      <right style="medium">
        <color rgb="FF006932"/>
      </right>
      <top/>
      <bottom style="medium">
        <color rgb="FF006932"/>
      </bottom>
      <diagonal/>
    </border>
    <border>
      <left/>
      <right style="medium">
        <color rgb="FF006932"/>
      </right>
      <top style="thin">
        <color rgb="FF006932"/>
      </top>
      <bottom/>
      <diagonal/>
    </border>
    <border>
      <left style="thin">
        <color rgb="FF006932"/>
      </left>
      <right style="medium">
        <color rgb="FF006932"/>
      </right>
      <top/>
      <bottom style="medium">
        <color rgb="FF006932"/>
      </bottom>
      <diagonal/>
    </border>
    <border>
      <left style="thin">
        <color rgb="FF006932"/>
      </left>
      <right style="medium">
        <color rgb="FF006932"/>
      </right>
      <top style="medium">
        <color rgb="FF006932"/>
      </top>
      <bottom style="thin">
        <color rgb="FF006932"/>
      </bottom>
      <diagonal/>
    </border>
    <border>
      <left style="thin">
        <color rgb="FF006932"/>
      </left>
      <right/>
      <top style="medium">
        <color rgb="FF006932"/>
      </top>
      <bottom/>
      <diagonal/>
    </border>
    <border>
      <left style="medium">
        <color rgb="FF006932"/>
      </left>
      <right/>
      <top/>
      <bottom style="medium">
        <color rgb="FF006932"/>
      </bottom>
      <diagonal/>
    </border>
    <border>
      <left style="thin">
        <color rgb="FF006932"/>
      </left>
      <right style="thin">
        <color rgb="FF006932"/>
      </right>
      <top/>
      <bottom style="medium">
        <color rgb="FF006932"/>
      </bottom>
      <diagonal/>
    </border>
    <border>
      <left style="thick">
        <color rgb="FF006932"/>
      </left>
      <right/>
      <top style="thin">
        <color rgb="FF006932"/>
      </top>
      <bottom style="thick">
        <color rgb="FF006932"/>
      </bottom>
      <diagonal/>
    </border>
    <border>
      <left style="thin">
        <color rgb="FF006932"/>
      </left>
      <right style="thick">
        <color rgb="FF006932"/>
      </right>
      <top style="thick">
        <color rgb="FF006932"/>
      </top>
      <bottom/>
      <diagonal/>
    </border>
    <border>
      <left style="thin">
        <color rgb="FF006932"/>
      </left>
      <right style="thick">
        <color rgb="FF006932"/>
      </right>
      <top/>
      <bottom/>
      <diagonal/>
    </border>
    <border>
      <left style="thin">
        <color rgb="FF006932"/>
      </left>
      <right style="thick">
        <color rgb="FF006932"/>
      </right>
      <top style="thin">
        <color rgb="FF006932"/>
      </top>
      <bottom style="thick">
        <color rgb="FF006932"/>
      </bottom>
      <diagonal/>
    </border>
    <border>
      <left/>
      <right/>
      <top/>
      <bottom style="medium">
        <color rgb="FF006932"/>
      </bottom>
      <diagonal/>
    </border>
    <border>
      <left/>
      <right/>
      <top style="medium">
        <color rgb="FF006932"/>
      </top>
      <bottom/>
      <diagonal/>
    </border>
    <border>
      <left/>
      <right style="medium">
        <color rgb="FF006932"/>
      </right>
      <top style="medium">
        <color rgb="FF006932"/>
      </top>
      <bottom/>
      <diagonal/>
    </border>
    <border>
      <left/>
      <right/>
      <top style="thin">
        <color rgb="FF006932"/>
      </top>
      <bottom/>
      <diagonal/>
    </border>
    <border>
      <left style="medium">
        <color rgb="FF006932"/>
      </left>
      <right style="thin">
        <color rgb="FF006932"/>
      </right>
      <top style="medium">
        <color rgb="FF006932"/>
      </top>
      <bottom/>
      <diagonal/>
    </border>
    <border>
      <left/>
      <right/>
      <top style="thin">
        <color rgb="FF006932"/>
      </top>
      <bottom style="medium">
        <color rgb="FF006932"/>
      </bottom>
      <diagonal/>
    </border>
    <border>
      <left style="medium">
        <color rgb="FF006932"/>
      </left>
      <right/>
      <top style="thin">
        <color rgb="FF006932"/>
      </top>
      <bottom style="thin">
        <color rgb="FF006932"/>
      </bottom>
      <diagonal/>
    </border>
    <border>
      <left style="thin">
        <color rgb="FF006932"/>
      </left>
      <right/>
      <top style="thin">
        <color rgb="FF006932"/>
      </top>
      <bottom style="thin">
        <color rgb="FF006932"/>
      </bottom>
      <diagonal/>
    </border>
    <border>
      <left/>
      <right style="thin">
        <color rgb="FF006932"/>
      </right>
      <top style="thin">
        <color rgb="FF006932"/>
      </top>
      <bottom style="thin">
        <color rgb="FF006932"/>
      </bottom>
      <diagonal/>
    </border>
    <border>
      <left/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 style="thin">
        <color rgb="FF006932"/>
      </right>
      <top style="thin">
        <color rgb="FF006932"/>
      </top>
      <bottom style="thin">
        <color rgb="FF006932"/>
      </bottom>
      <diagonal/>
    </border>
    <border>
      <left style="thin">
        <color rgb="FF006932"/>
      </left>
      <right/>
      <top style="thin">
        <color rgb="FF006932"/>
      </top>
      <bottom style="medium">
        <color rgb="FF006932"/>
      </bottom>
      <diagonal/>
    </border>
    <border>
      <left style="thin">
        <color rgb="FF006932"/>
      </left>
      <right/>
      <top style="thin">
        <color rgb="FF006932"/>
      </top>
      <bottom/>
      <diagonal/>
    </border>
    <border>
      <left style="thin">
        <color rgb="FF006932"/>
      </left>
      <right/>
      <top/>
      <bottom/>
      <diagonal/>
    </border>
    <border>
      <left style="thin">
        <color rgb="FF006932"/>
      </left>
      <right style="medium">
        <color rgb="FF006932"/>
      </right>
      <top style="thin">
        <color rgb="FF006932"/>
      </top>
      <bottom style="thin">
        <color rgb="FF006932"/>
      </bottom>
      <diagonal/>
    </border>
    <border>
      <left/>
      <right style="thin">
        <color rgb="FF006932"/>
      </right>
      <top/>
      <bottom/>
      <diagonal/>
    </border>
    <border>
      <left style="medium">
        <color rgb="FF006932"/>
      </left>
      <right style="thin">
        <color rgb="FF006932"/>
      </right>
      <top style="thin">
        <color rgb="FF006932"/>
      </top>
      <bottom/>
      <diagonal/>
    </border>
    <border>
      <left style="medium">
        <color rgb="FF006932"/>
      </left>
      <right style="thin">
        <color rgb="FF006932"/>
      </right>
      <top/>
      <bottom/>
      <diagonal/>
    </border>
    <border>
      <left style="medium">
        <color rgb="FF006932"/>
      </left>
      <right/>
      <top/>
      <bottom style="thin">
        <color rgb="FF006932"/>
      </bottom>
      <diagonal/>
    </border>
    <border>
      <left style="thin">
        <color rgb="FF006932"/>
      </left>
      <right/>
      <top/>
      <bottom style="thin">
        <color rgb="FF006932"/>
      </bottom>
      <diagonal/>
    </border>
    <border>
      <left/>
      <right/>
      <top/>
      <bottom style="thin">
        <color rgb="FF006932"/>
      </bottom>
      <diagonal/>
    </border>
    <border>
      <left style="thin">
        <color rgb="FF006932"/>
      </left>
      <right style="thin">
        <color rgb="FF006932"/>
      </right>
      <top/>
      <bottom style="thin">
        <color rgb="FF006932"/>
      </bottom>
      <diagonal/>
    </border>
  </borders>
  <cellStyleXfs count="8">
    <xf numFmtId="0" fontId="0" fillId="2" borderId="0"/>
    <xf numFmtId="0" fontId="1" fillId="0" borderId="0"/>
    <xf numFmtId="0" fontId="4" fillId="2" borderId="1" applyNumberFormat="0" applyFont="0" applyBorder="0" applyAlignment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6" fillId="0" borderId="0"/>
    <xf numFmtId="0" fontId="5" fillId="3" borderId="2" applyNumberFormat="0" applyFont="0" applyBorder="0" applyAlignment="0"/>
  </cellStyleXfs>
  <cellXfs count="254">
    <xf numFmtId="0" fontId="0" fillId="2" borderId="0" xfId="0"/>
    <xf numFmtId="0" fontId="9" fillId="6" borderId="0" xfId="0" applyFont="1" applyFill="1"/>
    <xf numFmtId="0" fontId="10" fillId="4" borderId="0" xfId="0" applyFont="1" applyFill="1"/>
    <xf numFmtId="0" fontId="11" fillId="6" borderId="0" xfId="0" applyFont="1" applyFill="1"/>
    <xf numFmtId="0" fontId="11" fillId="0" borderId="0" xfId="0" applyFont="1" applyFill="1"/>
    <xf numFmtId="0" fontId="11" fillId="4" borderId="0" xfId="0" applyFont="1" applyFill="1"/>
    <xf numFmtId="0" fontId="14" fillId="4" borderId="0" xfId="0" applyFont="1" applyFill="1" applyAlignment="1">
      <alignment horizontal="justify"/>
    </xf>
    <xf numFmtId="0" fontId="10" fillId="0" borderId="0" xfId="0" applyFont="1" applyFill="1"/>
    <xf numFmtId="0" fontId="12" fillId="6" borderId="0" xfId="0" applyFont="1" applyFill="1" applyAlignment="1">
      <alignment horizontal="justify" vertical="top" wrapText="1"/>
    </xf>
    <xf numFmtId="0" fontId="10" fillId="4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15" fillId="6" borderId="0" xfId="0" applyFont="1" applyFill="1"/>
    <xf numFmtId="9" fontId="10" fillId="6" borderId="0" xfId="0" applyNumberFormat="1" applyFont="1" applyFill="1" applyAlignment="1">
      <alignment horizontal="right" vertical="top" wrapText="1"/>
    </xf>
    <xf numFmtId="0" fontId="12" fillId="4" borderId="0" xfId="0" applyFont="1" applyFill="1" applyAlignment="1">
      <alignment horizontal="left"/>
    </xf>
    <xf numFmtId="0" fontId="10" fillId="4" borderId="5" xfId="0" applyFont="1" applyFill="1" applyBorder="1" applyAlignment="1">
      <alignment horizontal="justify" vertical="top" wrapText="1"/>
    </xf>
    <xf numFmtId="0" fontId="10" fillId="4" borderId="4" xfId="0" applyFont="1" applyFill="1" applyBorder="1" applyAlignment="1">
      <alignment horizontal="justify" vertical="top" wrapText="1"/>
    </xf>
    <xf numFmtId="3" fontId="16" fillId="8" borderId="6" xfId="0" applyNumberFormat="1" applyFont="1" applyFill="1" applyBorder="1" applyAlignment="1">
      <alignment horizontal="center" vertical="center"/>
    </xf>
    <xf numFmtId="3" fontId="16" fillId="8" borderId="9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justify" vertical="top" wrapText="1"/>
    </xf>
    <xf numFmtId="0" fontId="10" fillId="4" borderId="10" xfId="0" applyFont="1" applyFill="1" applyBorder="1"/>
    <xf numFmtId="0" fontId="12" fillId="6" borderId="11" xfId="0" applyFont="1" applyFill="1" applyBorder="1" applyAlignment="1">
      <alignment horizontal="justify" vertical="top" wrapText="1"/>
    </xf>
    <xf numFmtId="0" fontId="10" fillId="6" borderId="11" xfId="0" applyFont="1" applyFill="1" applyBorder="1" applyAlignment="1">
      <alignment horizontal="justify" vertical="top" wrapText="1"/>
    </xf>
    <xf numFmtId="0" fontId="12" fillId="6" borderId="12" xfId="0" applyFont="1" applyFill="1" applyBorder="1" applyAlignment="1">
      <alignment horizontal="justify" vertical="top" wrapText="1"/>
    </xf>
    <xf numFmtId="3" fontId="16" fillId="8" borderId="7" xfId="0" applyNumberFormat="1" applyFont="1" applyFill="1" applyBorder="1" applyAlignment="1">
      <alignment vertical="center"/>
    </xf>
    <xf numFmtId="3" fontId="16" fillId="8" borderId="7" xfId="0" applyNumberFormat="1" applyFont="1" applyFill="1" applyBorder="1" applyAlignment="1">
      <alignment horizontal="center" vertical="center"/>
    </xf>
    <xf numFmtId="0" fontId="12" fillId="6" borderId="22" xfId="0" applyFont="1" applyFill="1" applyBorder="1" applyAlignment="1">
      <alignment horizontal="justify" vertical="top" wrapText="1"/>
    </xf>
    <xf numFmtId="3" fontId="16" fillId="8" borderId="26" xfId="0" applyNumberFormat="1" applyFont="1" applyFill="1" applyBorder="1" applyAlignment="1">
      <alignment horizontal="center" vertical="center"/>
    </xf>
    <xf numFmtId="3" fontId="16" fillId="8" borderId="14" xfId="0" applyNumberFormat="1" applyFont="1" applyFill="1" applyBorder="1" applyAlignment="1">
      <alignment horizontal="center" vertical="center"/>
    </xf>
    <xf numFmtId="0" fontId="12" fillId="6" borderId="28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 horizontal="left"/>
    </xf>
    <xf numFmtId="168" fontId="10" fillId="6" borderId="16" xfId="0" applyNumberFormat="1" applyFont="1" applyFill="1" applyBorder="1" applyAlignment="1">
      <alignment horizontal="right" wrapText="1"/>
    </xf>
    <xf numFmtId="168" fontId="10" fillId="6" borderId="19" xfId="0" applyNumberFormat="1" applyFont="1" applyFill="1" applyBorder="1" applyAlignment="1">
      <alignment horizontal="right" wrapText="1"/>
    </xf>
    <xf numFmtId="165" fontId="12" fillId="7" borderId="7" xfId="0" applyNumberFormat="1" applyFont="1" applyFill="1" applyBorder="1" applyAlignment="1">
      <alignment horizontal="left" vertical="center"/>
    </xf>
    <xf numFmtId="168" fontId="10" fillId="6" borderId="18" xfId="0" applyNumberFormat="1" applyFont="1" applyFill="1" applyBorder="1" applyAlignment="1">
      <alignment horizontal="right" wrapText="1"/>
    </xf>
    <xf numFmtId="168" fontId="10" fillId="6" borderId="15" xfId="0" applyNumberFormat="1" applyFont="1" applyFill="1" applyBorder="1" applyAlignment="1">
      <alignment horizontal="right" wrapText="1"/>
    </xf>
    <xf numFmtId="168" fontId="12" fillId="6" borderId="18" xfId="0" applyNumberFormat="1" applyFont="1" applyFill="1" applyBorder="1" applyAlignment="1">
      <alignment horizontal="right" wrapText="1"/>
    </xf>
    <xf numFmtId="168" fontId="12" fillId="6" borderId="15" xfId="0" applyNumberFormat="1" applyFont="1" applyFill="1" applyBorder="1" applyAlignment="1">
      <alignment horizontal="right" wrapText="1"/>
    </xf>
    <xf numFmtId="0" fontId="10" fillId="6" borderId="11" xfId="0" applyFont="1" applyFill="1" applyBorder="1" applyAlignment="1">
      <alignment horizontal="left" vertical="top" wrapText="1"/>
    </xf>
    <xf numFmtId="168" fontId="12" fillId="6" borderId="20" xfId="0" applyNumberFormat="1" applyFont="1" applyFill="1" applyBorder="1" applyAlignment="1">
      <alignment horizontal="right" wrapText="1"/>
    </xf>
    <xf numFmtId="0" fontId="12" fillId="6" borderId="30" xfId="0" applyFont="1" applyFill="1" applyBorder="1" applyAlignment="1">
      <alignment horizontal="justify" vertical="top" wrapText="1"/>
    </xf>
    <xf numFmtId="0" fontId="13" fillId="4" borderId="0" xfId="0" applyFont="1" applyFill="1"/>
    <xf numFmtId="0" fontId="10" fillId="6" borderId="0" xfId="0" applyFont="1" applyFill="1"/>
    <xf numFmtId="3" fontId="10" fillId="4" borderId="0" xfId="0" applyNumberFormat="1" applyFont="1" applyFill="1"/>
    <xf numFmtId="0" fontId="10" fillId="4" borderId="10" xfId="0" applyFont="1" applyFill="1" applyBorder="1" applyAlignment="1">
      <alignment horizontal="justify"/>
    </xf>
    <xf numFmtId="9" fontId="10" fillId="4" borderId="0" xfId="0" applyNumberFormat="1" applyFont="1" applyFill="1" applyAlignment="1">
      <alignment horizontal="right"/>
    </xf>
    <xf numFmtId="0" fontId="10" fillId="4" borderId="21" xfId="0" applyFont="1" applyFill="1" applyBorder="1"/>
    <xf numFmtId="9" fontId="10" fillId="4" borderId="0" xfId="0" applyNumberFormat="1" applyFont="1" applyFill="1"/>
    <xf numFmtId="9" fontId="10" fillId="6" borderId="0" xfId="0" applyNumberFormat="1" applyFont="1" applyFill="1"/>
    <xf numFmtId="0" fontId="10" fillId="6" borderId="21" xfId="0" applyFont="1" applyFill="1" applyBorder="1"/>
    <xf numFmtId="0" fontId="10" fillId="4" borderId="10" xfId="0" applyFont="1" applyFill="1" applyBorder="1" applyAlignment="1">
      <alignment horizontal="left"/>
    </xf>
    <xf numFmtId="0" fontId="10" fillId="4" borderId="28" xfId="0" applyFont="1" applyFill="1" applyBorder="1"/>
    <xf numFmtId="9" fontId="10" fillId="4" borderId="34" xfId="0" applyNumberFormat="1" applyFont="1" applyFill="1" applyBorder="1"/>
    <xf numFmtId="0" fontId="10" fillId="4" borderId="34" xfId="0" applyFont="1" applyFill="1" applyBorder="1"/>
    <xf numFmtId="0" fontId="10" fillId="4" borderId="23" xfId="0" applyFont="1" applyFill="1" applyBorder="1"/>
    <xf numFmtId="3" fontId="16" fillId="8" borderId="35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horizontal="left" vertical="center"/>
    </xf>
    <xf numFmtId="165" fontId="12" fillId="7" borderId="36" xfId="0" applyNumberFormat="1" applyFont="1" applyFill="1" applyBorder="1" applyAlignment="1">
      <alignment horizontal="left" vertical="center"/>
    </xf>
    <xf numFmtId="0" fontId="10" fillId="4" borderId="11" xfId="0" applyFont="1" applyFill="1" applyBorder="1" applyAlignment="1">
      <alignment horizontal="justify"/>
    </xf>
    <xf numFmtId="9" fontId="10" fillId="4" borderId="37" xfId="0" applyNumberFormat="1" applyFont="1" applyFill="1" applyBorder="1" applyAlignment="1">
      <alignment horizontal="right"/>
    </xf>
    <xf numFmtId="0" fontId="10" fillId="4" borderId="37" xfId="0" applyFont="1" applyFill="1" applyBorder="1"/>
    <xf numFmtId="0" fontId="10" fillId="4" borderId="24" xfId="0" applyFont="1" applyFill="1" applyBorder="1"/>
    <xf numFmtId="165" fontId="17" fillId="7" borderId="11" xfId="0" applyNumberFormat="1" applyFont="1" applyFill="1" applyBorder="1" applyAlignment="1">
      <alignment horizontal="left" vertical="center"/>
    </xf>
    <xf numFmtId="165" fontId="12" fillId="7" borderId="37" xfId="0" applyNumberFormat="1" applyFont="1" applyFill="1" applyBorder="1" applyAlignment="1">
      <alignment horizontal="left" vertical="center"/>
    </xf>
    <xf numFmtId="165" fontId="12" fillId="7" borderId="24" xfId="0" applyNumberFormat="1" applyFont="1" applyFill="1" applyBorder="1" applyAlignment="1">
      <alignment horizontal="left" vertical="center"/>
    </xf>
    <xf numFmtId="0" fontId="10" fillId="4" borderId="11" xfId="0" applyFont="1" applyFill="1" applyBorder="1"/>
    <xf numFmtId="3" fontId="10" fillId="4" borderId="37" xfId="0" applyNumberFormat="1" applyFont="1" applyFill="1" applyBorder="1"/>
    <xf numFmtId="0" fontId="10" fillId="0" borderId="10" xfId="0" applyFont="1" applyFill="1" applyBorder="1"/>
    <xf numFmtId="0" fontId="18" fillId="4" borderId="0" xfId="0" applyFont="1" applyFill="1"/>
    <xf numFmtId="0" fontId="19" fillId="4" borderId="0" xfId="0" applyFont="1" applyFill="1"/>
    <xf numFmtId="0" fontId="10" fillId="4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8" fillId="6" borderId="0" xfId="0" applyFont="1" applyFill="1"/>
    <xf numFmtId="167" fontId="18" fillId="6" borderId="0" xfId="3" applyNumberFormat="1" applyFont="1" applyFill="1" applyBorder="1"/>
    <xf numFmtId="166" fontId="18" fillId="6" borderId="0" xfId="0" applyNumberFormat="1" applyFont="1" applyFill="1"/>
    <xf numFmtId="166" fontId="19" fillId="4" borderId="0" xfId="0" applyNumberFormat="1" applyFont="1" applyFill="1"/>
    <xf numFmtId="0" fontId="12" fillId="0" borderId="0" xfId="0" applyFont="1" applyFill="1"/>
    <xf numFmtId="0" fontId="18" fillId="4" borderId="0" xfId="6" applyFont="1" applyFill="1"/>
    <xf numFmtId="0" fontId="18" fillId="4" borderId="0" xfId="0" applyFont="1" applyFill="1" applyAlignment="1">
      <alignment horizontal="center"/>
    </xf>
    <xf numFmtId="4" fontId="10" fillId="4" borderId="0" xfId="0" applyNumberFormat="1" applyFont="1" applyFill="1" applyAlignment="1">
      <alignment horizontal="right"/>
    </xf>
    <xf numFmtId="4" fontId="10" fillId="4" borderId="0" xfId="0" applyNumberFormat="1" applyFont="1" applyFill="1"/>
    <xf numFmtId="168" fontId="12" fillId="6" borderId="0" xfId="0" applyNumberFormat="1" applyFont="1" applyFill="1" applyAlignment="1">
      <alignment horizontal="right" wrapText="1"/>
    </xf>
    <xf numFmtId="3" fontId="16" fillId="8" borderId="38" xfId="0" applyNumberFormat="1" applyFont="1" applyFill="1" applyBorder="1" applyAlignment="1">
      <alignment horizontal="left" vertical="center"/>
    </xf>
    <xf numFmtId="0" fontId="19" fillId="4" borderId="10" xfId="0" applyFont="1" applyFill="1" applyBorder="1"/>
    <xf numFmtId="0" fontId="18" fillId="8" borderId="11" xfId="6" applyFont="1" applyFill="1" applyBorder="1"/>
    <xf numFmtId="0" fontId="19" fillId="4" borderId="11" xfId="0" applyFont="1" applyFill="1" applyBorder="1"/>
    <xf numFmtId="0" fontId="18" fillId="6" borderId="11" xfId="0" applyFont="1" applyFill="1" applyBorder="1"/>
    <xf numFmtId="0" fontId="18" fillId="6" borderId="12" xfId="0" applyFont="1" applyFill="1" applyBorder="1"/>
    <xf numFmtId="0" fontId="18" fillId="6" borderId="15" xfId="0" applyFont="1" applyFill="1" applyBorder="1" applyAlignment="1">
      <alignment horizontal="center"/>
    </xf>
    <xf numFmtId="166" fontId="19" fillId="4" borderId="15" xfId="0" applyNumberFormat="1" applyFont="1" applyFill="1" applyBorder="1"/>
    <xf numFmtId="166" fontId="19" fillId="4" borderId="16" xfId="0" applyNumberFormat="1" applyFont="1" applyFill="1" applyBorder="1"/>
    <xf numFmtId="0" fontId="18" fillId="6" borderId="18" xfId="0" applyFont="1" applyFill="1" applyBorder="1" applyAlignment="1">
      <alignment horizontal="center"/>
    </xf>
    <xf numFmtId="167" fontId="19" fillId="4" borderId="18" xfId="3" applyNumberFormat="1" applyFont="1" applyFill="1" applyBorder="1"/>
    <xf numFmtId="167" fontId="19" fillId="4" borderId="19" xfId="3" applyNumberFormat="1" applyFont="1" applyFill="1" applyBorder="1"/>
    <xf numFmtId="167" fontId="18" fillId="6" borderId="20" xfId="3" applyNumberFormat="1" applyFont="1" applyFill="1" applyBorder="1"/>
    <xf numFmtId="166" fontId="19" fillId="4" borderId="18" xfId="0" applyNumberFormat="1" applyFont="1" applyFill="1" applyBorder="1"/>
    <xf numFmtId="166" fontId="19" fillId="4" borderId="19" xfId="0" applyNumberFormat="1" applyFont="1" applyFill="1" applyBorder="1"/>
    <xf numFmtId="166" fontId="18" fillId="6" borderId="20" xfId="0" applyNumberFormat="1" applyFont="1" applyFill="1" applyBorder="1"/>
    <xf numFmtId="167" fontId="18" fillId="6" borderId="18" xfId="3" applyNumberFormat="1" applyFont="1" applyFill="1" applyBorder="1"/>
    <xf numFmtId="166" fontId="18" fillId="6" borderId="18" xfId="0" applyNumberFormat="1" applyFont="1" applyFill="1" applyBorder="1"/>
    <xf numFmtId="166" fontId="18" fillId="6" borderId="15" xfId="0" applyNumberFormat="1" applyFont="1" applyFill="1" applyBorder="1"/>
    <xf numFmtId="0" fontId="18" fillId="8" borderId="40" xfId="6" applyFont="1" applyFill="1" applyBorder="1" applyAlignment="1">
      <alignment horizontal="center" vertical="center"/>
    </xf>
    <xf numFmtId="166" fontId="19" fillId="4" borderId="37" xfId="0" applyNumberFormat="1" applyFont="1" applyFill="1" applyBorder="1"/>
    <xf numFmtId="0" fontId="18" fillId="4" borderId="11" xfId="0" applyFont="1" applyFill="1" applyBorder="1"/>
    <xf numFmtId="0" fontId="18" fillId="0" borderId="11" xfId="0" applyFont="1" applyFill="1" applyBorder="1"/>
    <xf numFmtId="0" fontId="19" fillId="4" borderId="37" xfId="0" applyFont="1" applyFill="1" applyBorder="1"/>
    <xf numFmtId="166" fontId="19" fillId="0" borderId="37" xfId="0" applyNumberFormat="1" applyFont="1" applyFill="1" applyBorder="1"/>
    <xf numFmtId="0" fontId="19" fillId="0" borderId="37" xfId="0" applyFont="1" applyFill="1" applyBorder="1"/>
    <xf numFmtId="0" fontId="20" fillId="4" borderId="11" xfId="0" applyFont="1" applyFill="1" applyBorder="1"/>
    <xf numFmtId="0" fontId="12" fillId="0" borderId="11" xfId="0" applyFont="1" applyFill="1" applyBorder="1"/>
    <xf numFmtId="0" fontId="10" fillId="0" borderId="37" xfId="0" applyFont="1" applyFill="1" applyBorder="1"/>
    <xf numFmtId="0" fontId="19" fillId="0" borderId="11" xfId="0" applyFont="1" applyFill="1" applyBorder="1"/>
    <xf numFmtId="0" fontId="18" fillId="0" borderId="12" xfId="0" applyFont="1" applyFill="1" applyBorder="1"/>
    <xf numFmtId="0" fontId="10" fillId="0" borderId="39" xfId="0" applyFont="1" applyFill="1" applyBorder="1"/>
    <xf numFmtId="0" fontId="18" fillId="0" borderId="15" xfId="0" applyFont="1" applyFill="1" applyBorder="1" applyAlignment="1">
      <alignment horizontal="center"/>
    </xf>
    <xf numFmtId="166" fontId="18" fillId="4" borderId="15" xfId="0" applyNumberFormat="1" applyFont="1" applyFill="1" applyBorder="1"/>
    <xf numFmtId="9" fontId="10" fillId="4" borderId="16" xfId="5" applyFont="1" applyFill="1" applyBorder="1"/>
    <xf numFmtId="166" fontId="18" fillId="0" borderId="15" xfId="0" applyNumberFormat="1" applyFont="1" applyFill="1" applyBorder="1"/>
    <xf numFmtId="166" fontId="19" fillId="0" borderId="15" xfId="0" applyNumberFormat="1" applyFont="1" applyFill="1" applyBorder="1"/>
    <xf numFmtId="166" fontId="18" fillId="0" borderId="17" xfId="0" applyNumberFormat="1" applyFont="1" applyFill="1" applyBorder="1"/>
    <xf numFmtId="0" fontId="18" fillId="0" borderId="18" xfId="0" applyFont="1" applyFill="1" applyBorder="1" applyAlignment="1">
      <alignment horizontal="center"/>
    </xf>
    <xf numFmtId="167" fontId="18" fillId="4" borderId="18" xfId="3" applyNumberFormat="1" applyFont="1" applyFill="1" applyBorder="1"/>
    <xf numFmtId="3" fontId="10" fillId="4" borderId="19" xfId="0" applyNumberFormat="1" applyFont="1" applyFill="1" applyBorder="1"/>
    <xf numFmtId="167" fontId="18" fillId="0" borderId="18" xfId="3" applyNumberFormat="1" applyFont="1" applyFill="1" applyBorder="1"/>
    <xf numFmtId="0" fontId="19" fillId="4" borderId="18" xfId="0" applyFont="1" applyFill="1" applyBorder="1"/>
    <xf numFmtId="1" fontId="10" fillId="0" borderId="19" xfId="0" applyNumberFormat="1" applyFont="1" applyFill="1" applyBorder="1"/>
    <xf numFmtId="0" fontId="10" fillId="0" borderId="19" xfId="0" applyFont="1" applyFill="1" applyBorder="1"/>
    <xf numFmtId="0" fontId="19" fillId="0" borderId="18" xfId="0" applyFont="1" applyFill="1" applyBorder="1"/>
    <xf numFmtId="166" fontId="18" fillId="4" borderId="18" xfId="0" applyNumberFormat="1" applyFont="1" applyFill="1" applyBorder="1"/>
    <xf numFmtId="166" fontId="18" fillId="0" borderId="44" xfId="0" applyNumberFormat="1" applyFont="1" applyFill="1" applyBorder="1"/>
    <xf numFmtId="167" fontId="18" fillId="0" borderId="44" xfId="3" applyNumberFormat="1" applyFont="1" applyFill="1" applyBorder="1"/>
    <xf numFmtId="0" fontId="18" fillId="0" borderId="46" xfId="0" applyFont="1" applyFill="1" applyBorder="1" applyAlignment="1">
      <alignment horizontal="center"/>
    </xf>
    <xf numFmtId="167" fontId="19" fillId="4" borderId="46" xfId="3" applyNumberFormat="1" applyFont="1" applyFill="1" applyBorder="1"/>
    <xf numFmtId="167" fontId="19" fillId="4" borderId="47" xfId="3" applyNumberFormat="1" applyFont="1" applyFill="1" applyBorder="1"/>
    <xf numFmtId="167" fontId="18" fillId="4" borderId="46" xfId="3" applyNumberFormat="1" applyFont="1" applyFill="1" applyBorder="1"/>
    <xf numFmtId="167" fontId="18" fillId="0" borderId="46" xfId="3" applyNumberFormat="1" applyFont="1" applyFill="1" applyBorder="1"/>
    <xf numFmtId="0" fontId="19" fillId="4" borderId="46" xfId="0" applyFont="1" applyFill="1" applyBorder="1"/>
    <xf numFmtId="0" fontId="19" fillId="0" borderId="46" xfId="0" applyFont="1" applyFill="1" applyBorder="1"/>
    <xf numFmtId="0" fontId="10" fillId="4" borderId="47" xfId="0" applyFont="1" applyFill="1" applyBorder="1"/>
    <xf numFmtId="0" fontId="10" fillId="0" borderId="46" xfId="0" applyFont="1" applyFill="1" applyBorder="1"/>
    <xf numFmtId="0" fontId="10" fillId="0" borderId="47" xfId="0" applyFont="1" applyFill="1" applyBorder="1"/>
    <xf numFmtId="0" fontId="10" fillId="0" borderId="45" xfId="0" applyFont="1" applyFill="1" applyBorder="1"/>
    <xf numFmtId="166" fontId="10" fillId="4" borderId="19" xfId="5" applyNumberFormat="1" applyFont="1" applyFill="1" applyBorder="1"/>
    <xf numFmtId="0" fontId="11" fillId="5" borderId="0" xfId="0" applyFont="1" applyFill="1"/>
    <xf numFmtId="169" fontId="11" fillId="0" borderId="0" xfId="0" applyNumberFormat="1" applyFont="1" applyFill="1"/>
    <xf numFmtId="0" fontId="12" fillId="4" borderId="0" xfId="0" applyFont="1" applyFill="1"/>
    <xf numFmtId="0" fontId="10" fillId="5" borderId="0" xfId="0" applyFont="1" applyFill="1"/>
    <xf numFmtId="0" fontId="10" fillId="5" borderId="0" xfId="0" applyFont="1" applyFill="1" applyAlignment="1">
      <alignment horizontal="center" vertical="center"/>
    </xf>
    <xf numFmtId="167" fontId="10" fillId="5" borderId="0" xfId="0" applyNumberFormat="1" applyFont="1" applyFill="1"/>
    <xf numFmtId="167" fontId="19" fillId="4" borderId="0" xfId="0" applyNumberFormat="1" applyFont="1" applyFill="1"/>
    <xf numFmtId="1" fontId="10" fillId="4" borderId="0" xfId="0" applyNumberFormat="1" applyFont="1" applyFill="1"/>
    <xf numFmtId="1" fontId="10" fillId="5" borderId="0" xfId="0" applyNumberFormat="1" applyFont="1" applyFill="1"/>
    <xf numFmtId="0" fontId="19" fillId="0" borderId="10" xfId="0" applyFont="1" applyFill="1" applyBorder="1"/>
    <xf numFmtId="166" fontId="18" fillId="0" borderId="18" xfId="0" applyNumberFormat="1" applyFont="1" applyFill="1" applyBorder="1"/>
    <xf numFmtId="166" fontId="19" fillId="0" borderId="19" xfId="0" applyNumberFormat="1" applyFont="1" applyFill="1" applyBorder="1"/>
    <xf numFmtId="166" fontId="18" fillId="0" borderId="20" xfId="0" applyNumberFormat="1" applyFont="1" applyFill="1" applyBorder="1"/>
    <xf numFmtId="166" fontId="19" fillId="0" borderId="16" xfId="0" applyNumberFormat="1" applyFont="1" applyFill="1" applyBorder="1"/>
    <xf numFmtId="167" fontId="19" fillId="0" borderId="19" xfId="3" applyNumberFormat="1" applyFont="1" applyFill="1" applyBorder="1"/>
    <xf numFmtId="167" fontId="19" fillId="0" borderId="18" xfId="3" applyNumberFormat="1" applyFont="1" applyFill="1" applyBorder="1"/>
    <xf numFmtId="167" fontId="18" fillId="0" borderId="20" xfId="3" applyNumberFormat="1" applyFont="1" applyFill="1" applyBorder="1"/>
    <xf numFmtId="166" fontId="18" fillId="0" borderId="48" xfId="0" applyNumberFormat="1" applyFont="1" applyFill="1" applyBorder="1"/>
    <xf numFmtId="166" fontId="18" fillId="0" borderId="37" xfId="0" applyNumberFormat="1" applyFont="1" applyFill="1" applyBorder="1"/>
    <xf numFmtId="0" fontId="18" fillId="0" borderId="37" xfId="0" applyFont="1" applyFill="1" applyBorder="1"/>
    <xf numFmtId="9" fontId="10" fillId="0" borderId="16" xfId="5" applyFont="1" applyFill="1" applyBorder="1"/>
    <xf numFmtId="9" fontId="10" fillId="0" borderId="15" xfId="5" applyFont="1" applyFill="1" applyBorder="1"/>
    <xf numFmtId="167" fontId="10" fillId="0" borderId="19" xfId="3" applyNumberFormat="1" applyFont="1" applyFill="1" applyBorder="1"/>
    <xf numFmtId="167" fontId="10" fillId="0" borderId="18" xfId="3" applyNumberFormat="1" applyFont="1" applyFill="1" applyBorder="1"/>
    <xf numFmtId="166" fontId="19" fillId="0" borderId="18" xfId="0" applyNumberFormat="1" applyFont="1" applyFill="1" applyBorder="1"/>
    <xf numFmtId="167" fontId="19" fillId="0" borderId="46" xfId="3" applyNumberFormat="1" applyFont="1" applyFill="1" applyBorder="1"/>
    <xf numFmtId="167" fontId="19" fillId="0" borderId="47" xfId="3" applyNumberFormat="1" applyFont="1" applyFill="1" applyBorder="1"/>
    <xf numFmtId="0" fontId="18" fillId="0" borderId="46" xfId="0" applyFont="1" applyFill="1" applyBorder="1"/>
    <xf numFmtId="3" fontId="16" fillId="8" borderId="6" xfId="0" applyNumberFormat="1" applyFont="1" applyFill="1" applyBorder="1" applyAlignment="1">
      <alignment vertical="center"/>
    </xf>
    <xf numFmtId="0" fontId="0" fillId="0" borderId="0" xfId="0" applyFill="1"/>
    <xf numFmtId="3" fontId="16" fillId="8" borderId="13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justify" vertical="top" wrapText="1"/>
    </xf>
    <xf numFmtId="170" fontId="10" fillId="6" borderId="18" xfId="3" applyNumberFormat="1" applyFont="1" applyFill="1" applyBorder="1" applyAlignment="1">
      <alignment horizontal="center" wrapText="1"/>
    </xf>
    <xf numFmtId="170" fontId="10" fillId="6" borderId="15" xfId="3" applyNumberFormat="1" applyFont="1" applyFill="1" applyBorder="1" applyAlignment="1">
      <alignment horizontal="center" wrapText="1"/>
    </xf>
    <xf numFmtId="170" fontId="10" fillId="6" borderId="19" xfId="3" applyNumberFormat="1" applyFont="1" applyFill="1" applyBorder="1" applyAlignment="1">
      <alignment horizontal="center" wrapText="1"/>
    </xf>
    <xf numFmtId="170" fontId="10" fillId="6" borderId="16" xfId="3" applyNumberFormat="1" applyFont="1" applyFill="1" applyBorder="1" applyAlignment="1">
      <alignment horizontal="center" wrapText="1"/>
    </xf>
    <xf numFmtId="170" fontId="12" fillId="6" borderId="18" xfId="3" applyNumberFormat="1" applyFont="1" applyFill="1" applyBorder="1" applyAlignment="1">
      <alignment horizontal="center" wrapText="1"/>
    </xf>
    <xf numFmtId="170" fontId="12" fillId="6" borderId="15" xfId="3" applyNumberFormat="1" applyFont="1" applyFill="1" applyBorder="1" applyAlignment="1">
      <alignment horizontal="center" wrapText="1"/>
    </xf>
    <xf numFmtId="170" fontId="12" fillId="6" borderId="20" xfId="3" applyNumberFormat="1" applyFont="1" applyFill="1" applyBorder="1" applyAlignment="1">
      <alignment horizontal="center" wrapText="1"/>
    </xf>
    <xf numFmtId="170" fontId="12" fillId="6" borderId="17" xfId="3" applyNumberFormat="1" applyFont="1" applyFill="1" applyBorder="1" applyAlignment="1">
      <alignment horizontal="center" wrapText="1"/>
    </xf>
    <xf numFmtId="3" fontId="10" fillId="0" borderId="19" xfId="0" applyNumberFormat="1" applyFont="1" applyFill="1" applyBorder="1"/>
    <xf numFmtId="0" fontId="10" fillId="0" borderId="52" xfId="0" applyFont="1" applyFill="1" applyBorder="1"/>
    <xf numFmtId="0" fontId="10" fillId="4" borderId="53" xfId="0" applyFont="1" applyFill="1" applyBorder="1"/>
    <xf numFmtId="0" fontId="10" fillId="4" borderId="54" xfId="0" applyFont="1" applyFill="1" applyBorder="1"/>
    <xf numFmtId="3" fontId="10" fillId="4" borderId="55" xfId="0" applyNumberFormat="1" applyFont="1" applyFill="1" applyBorder="1"/>
    <xf numFmtId="3" fontId="12" fillId="0" borderId="18" xfId="7" applyNumberFormat="1" applyFont="1" applyFill="1" applyBorder="1"/>
    <xf numFmtId="3" fontId="18" fillId="0" borderId="18" xfId="0" applyNumberFormat="1" applyFont="1" applyFill="1" applyBorder="1"/>
    <xf numFmtId="1" fontId="18" fillId="0" borderId="20" xfId="0" applyNumberFormat="1" applyFont="1" applyFill="1" applyBorder="1"/>
    <xf numFmtId="0" fontId="12" fillId="0" borderId="11" xfId="6" applyFont="1" applyBorder="1"/>
    <xf numFmtId="0" fontId="19" fillId="0" borderId="19" xfId="0" applyFont="1" applyFill="1" applyBorder="1"/>
    <xf numFmtId="0" fontId="12" fillId="0" borderId="20" xfId="0" applyFont="1" applyFill="1" applyBorder="1"/>
    <xf numFmtId="168" fontId="12" fillId="0" borderId="15" xfId="0" applyNumberFormat="1" applyFont="1" applyFill="1" applyBorder="1" applyAlignment="1">
      <alignment horizontal="right" wrapText="1"/>
    </xf>
    <xf numFmtId="168" fontId="12" fillId="0" borderId="17" xfId="0" applyNumberFormat="1" applyFont="1" applyFill="1" applyBorder="1" applyAlignment="1">
      <alignment horizontal="right" wrapText="1"/>
    </xf>
    <xf numFmtId="0" fontId="10" fillId="0" borderId="18" xfId="0" applyFont="1" applyFill="1" applyBorder="1"/>
    <xf numFmtId="167" fontId="18" fillId="0" borderId="15" xfId="3" applyNumberFormat="1" applyFont="1" applyFill="1" applyBorder="1"/>
    <xf numFmtId="167" fontId="18" fillId="0" borderId="19" xfId="3" applyNumberFormat="1" applyFont="1" applyFill="1" applyBorder="1"/>
    <xf numFmtId="9" fontId="18" fillId="0" borderId="19" xfId="5" applyFont="1" applyFill="1" applyBorder="1"/>
    <xf numFmtId="167" fontId="18" fillId="0" borderId="16" xfId="3" applyNumberFormat="1" applyFont="1" applyFill="1" applyBorder="1"/>
    <xf numFmtId="9" fontId="18" fillId="0" borderId="20" xfId="5" applyFont="1" applyFill="1" applyBorder="1"/>
    <xf numFmtId="167" fontId="18" fillId="0" borderId="17" xfId="3" applyNumberFormat="1" applyFont="1" applyFill="1" applyBorder="1"/>
    <xf numFmtId="0" fontId="18" fillId="8" borderId="10" xfId="6" applyFont="1" applyFill="1" applyBorder="1" applyAlignment="1">
      <alignment horizontal="center" vertical="center"/>
    </xf>
    <xf numFmtId="0" fontId="18" fillId="0" borderId="40" xfId="0" applyFont="1" applyFill="1" applyBorder="1"/>
    <xf numFmtId="0" fontId="10" fillId="0" borderId="11" xfId="0" applyFont="1" applyFill="1" applyBorder="1"/>
    <xf numFmtId="167" fontId="12" fillId="0" borderId="18" xfId="3" applyNumberFormat="1" applyFont="1" applyFill="1" applyBorder="1"/>
    <xf numFmtId="0" fontId="12" fillId="0" borderId="0" xfId="0" applyFont="1" applyFill="1" applyAlignment="1">
      <alignment horizontal="justify"/>
    </xf>
    <xf numFmtId="0" fontId="12" fillId="4" borderId="3" xfId="0" applyFont="1" applyFill="1" applyBorder="1" applyAlignment="1">
      <alignment horizontal="left" wrapText="1" shrinkToFit="1"/>
    </xf>
    <xf numFmtId="0" fontId="12" fillId="0" borderId="3" xfId="0" applyFont="1" applyFill="1" applyBorder="1" applyAlignment="1">
      <alignment horizontal="left" wrapText="1" shrinkToFit="1"/>
    </xf>
    <xf numFmtId="0" fontId="10" fillId="4" borderId="0" xfId="0" applyFont="1" applyFill="1" applyAlignment="1">
      <alignment horizontal="left"/>
    </xf>
    <xf numFmtId="0" fontId="10" fillId="4" borderId="21" xfId="0" applyFont="1" applyFill="1" applyBorder="1" applyAlignment="1">
      <alignment horizontal="left"/>
    </xf>
    <xf numFmtId="0" fontId="18" fillId="4" borderId="0" xfId="0" applyFont="1" applyFill="1" applyAlignment="1">
      <alignment horizontal="center"/>
    </xf>
    <xf numFmtId="3" fontId="16" fillId="8" borderId="27" xfId="0" applyNumberFormat="1" applyFont="1" applyFill="1" applyBorder="1" applyAlignment="1">
      <alignment horizontal="center" vertical="center"/>
    </xf>
    <xf numFmtId="3" fontId="16" fillId="8" borderId="36" xfId="0" applyNumberFormat="1" applyFont="1" applyFill="1" applyBorder="1" applyAlignment="1">
      <alignment horizontal="center" vertical="center"/>
    </xf>
    <xf numFmtId="3" fontId="16" fillId="8" borderId="41" xfId="0" applyNumberFormat="1" applyFont="1" applyFill="1" applyBorder="1" applyAlignment="1">
      <alignment horizontal="center" vertical="center"/>
    </xf>
    <xf numFmtId="3" fontId="16" fillId="8" borderId="43" xfId="0" applyNumberFormat="1" applyFont="1" applyFill="1" applyBorder="1" applyAlignment="1">
      <alignment horizontal="center" vertical="center"/>
    </xf>
    <xf numFmtId="3" fontId="16" fillId="8" borderId="8" xfId="0" applyNumberFormat="1" applyFont="1" applyFill="1" applyBorder="1" applyAlignment="1">
      <alignment horizontal="center" vertical="center"/>
    </xf>
    <xf numFmtId="3" fontId="16" fillId="8" borderId="42" xfId="0" applyNumberFormat="1" applyFont="1" applyFill="1" applyBorder="1" applyAlignment="1">
      <alignment horizontal="center" vertical="center"/>
    </xf>
    <xf numFmtId="3" fontId="16" fillId="8" borderId="47" xfId="0" applyNumberFormat="1" applyFont="1" applyFill="1" applyBorder="1" applyAlignment="1">
      <alignment horizontal="center" vertical="center"/>
    </xf>
    <xf numFmtId="3" fontId="16" fillId="8" borderId="49" xfId="0" applyNumberFormat="1" applyFont="1" applyFill="1" applyBorder="1" applyAlignment="1">
      <alignment horizontal="center" vertical="center"/>
    </xf>
    <xf numFmtId="3" fontId="16" fillId="8" borderId="21" xfId="0" applyNumberFormat="1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justify" vertical="top" wrapText="1"/>
    </xf>
    <xf numFmtId="0" fontId="10" fillId="6" borderId="51" xfId="0" applyFont="1" applyFill="1" applyBorder="1" applyAlignment="1">
      <alignment horizontal="justify" vertical="top" wrapText="1"/>
    </xf>
    <xf numFmtId="3" fontId="16" fillId="8" borderId="6" xfId="0" applyNumberFormat="1" applyFont="1" applyFill="1" applyBorder="1" applyAlignment="1">
      <alignment horizontal="right" vertical="center" indent="2"/>
    </xf>
    <xf numFmtId="3" fontId="16" fillId="8" borderId="9" xfId="0" applyNumberFormat="1" applyFont="1" applyFill="1" applyBorder="1" applyAlignment="1">
      <alignment horizontal="right" vertical="center" indent="2"/>
    </xf>
    <xf numFmtId="3" fontId="10" fillId="6" borderId="18" xfId="0" applyNumberFormat="1" applyFont="1" applyFill="1" applyBorder="1" applyAlignment="1">
      <alignment horizontal="right" wrapText="1" indent="2"/>
    </xf>
    <xf numFmtId="3" fontId="10" fillId="6" borderId="15" xfId="0" applyNumberFormat="1" applyFont="1" applyFill="1" applyBorder="1" applyAlignment="1">
      <alignment horizontal="right" wrapText="1" indent="2"/>
    </xf>
    <xf numFmtId="3" fontId="10" fillId="6" borderId="19" xfId="0" applyNumberFormat="1" applyFont="1" applyFill="1" applyBorder="1" applyAlignment="1">
      <alignment horizontal="right" wrapText="1" indent="2"/>
    </xf>
    <xf numFmtId="3" fontId="10" fillId="6" borderId="16" xfId="0" applyNumberFormat="1" applyFont="1" applyFill="1" applyBorder="1" applyAlignment="1">
      <alignment horizontal="right" wrapText="1" indent="2"/>
    </xf>
    <xf numFmtId="3" fontId="12" fillId="6" borderId="18" xfId="0" applyNumberFormat="1" applyFont="1" applyFill="1" applyBorder="1" applyAlignment="1">
      <alignment horizontal="right" wrapText="1" indent="2"/>
    </xf>
    <xf numFmtId="3" fontId="12" fillId="6" borderId="15" xfId="0" applyNumberFormat="1" applyFont="1" applyFill="1" applyBorder="1" applyAlignment="1">
      <alignment horizontal="right" wrapText="1" indent="2"/>
    </xf>
    <xf numFmtId="3" fontId="12" fillId="6" borderId="20" xfId="0" applyNumberFormat="1" applyFont="1" applyFill="1" applyBorder="1" applyAlignment="1">
      <alignment horizontal="right" wrapText="1" indent="2"/>
    </xf>
    <xf numFmtId="3" fontId="12" fillId="6" borderId="17" xfId="0" applyNumberFormat="1" applyFont="1" applyFill="1" applyBorder="1" applyAlignment="1">
      <alignment horizontal="right" wrapText="1" indent="2"/>
    </xf>
    <xf numFmtId="3" fontId="10" fillId="6" borderId="18" xfId="3" applyNumberFormat="1" applyFont="1" applyFill="1" applyBorder="1" applyAlignment="1">
      <alignment horizontal="right" vertical="top" indent="2"/>
    </xf>
    <xf numFmtId="3" fontId="10" fillId="6" borderId="24" xfId="3" applyNumberFormat="1" applyFont="1" applyFill="1" applyBorder="1" applyAlignment="1">
      <alignment horizontal="right" vertical="top" wrapText="1" indent="2"/>
    </xf>
    <xf numFmtId="3" fontId="10" fillId="6" borderId="19" xfId="3" applyNumberFormat="1" applyFont="1" applyFill="1" applyBorder="1" applyAlignment="1">
      <alignment horizontal="right" vertical="top" indent="2"/>
    </xf>
    <xf numFmtId="3" fontId="10" fillId="6" borderId="21" xfId="3" applyNumberFormat="1" applyFont="1" applyFill="1" applyBorder="1" applyAlignment="1">
      <alignment horizontal="right" vertical="top" wrapText="1" indent="2"/>
    </xf>
    <xf numFmtId="3" fontId="10" fillId="6" borderId="16" xfId="3" applyNumberFormat="1" applyFont="1" applyFill="1" applyBorder="1" applyAlignment="1">
      <alignment horizontal="right" vertical="top" wrapText="1" indent="2"/>
    </xf>
    <xf numFmtId="3" fontId="12" fillId="6" borderId="20" xfId="3" applyNumberFormat="1" applyFont="1" applyFill="1" applyBorder="1" applyAlignment="1">
      <alignment horizontal="right" vertical="top" wrapText="1" indent="2"/>
    </xf>
    <xf numFmtId="3" fontId="12" fillId="6" borderId="17" xfId="3" applyNumberFormat="1" applyFont="1" applyFill="1" applyBorder="1" applyAlignment="1">
      <alignment horizontal="right" vertical="top" wrapText="1" indent="2"/>
    </xf>
    <xf numFmtId="3" fontId="10" fillId="6" borderId="16" xfId="3" applyNumberFormat="1" applyFont="1" applyFill="1" applyBorder="1" applyAlignment="1">
      <alignment horizontal="right" vertical="top" indent="2"/>
    </xf>
    <xf numFmtId="3" fontId="10" fillId="6" borderId="29" xfId="3" applyNumberFormat="1" applyFont="1" applyFill="1" applyBorder="1" applyAlignment="1">
      <alignment horizontal="right" vertical="top" indent="2"/>
    </xf>
    <xf numFmtId="3" fontId="10" fillId="6" borderId="25" xfId="3" applyNumberFormat="1" applyFont="1" applyFill="1" applyBorder="1" applyAlignment="1">
      <alignment horizontal="right" vertical="top" indent="2"/>
    </xf>
    <xf numFmtId="9" fontId="10" fillId="6" borderId="19" xfId="5" applyFont="1" applyFill="1" applyBorder="1" applyAlignment="1">
      <alignment horizontal="right" vertical="top" indent="2"/>
    </xf>
    <xf numFmtId="9" fontId="10" fillId="6" borderId="16" xfId="5" applyFont="1" applyFill="1" applyBorder="1" applyAlignment="1">
      <alignment horizontal="right" vertical="top" indent="2"/>
    </xf>
    <xf numFmtId="9" fontId="10" fillId="6" borderId="29" xfId="5" applyFont="1" applyFill="1" applyBorder="1" applyAlignment="1">
      <alignment horizontal="right" vertical="top" indent="2"/>
    </xf>
    <xf numFmtId="9" fontId="10" fillId="6" borderId="25" xfId="5" applyFont="1" applyFill="1" applyBorder="1" applyAlignment="1">
      <alignment horizontal="right" vertical="top" indent="2"/>
    </xf>
    <xf numFmtId="3" fontId="10" fillId="6" borderId="31" xfId="0" applyNumberFormat="1" applyFont="1" applyFill="1" applyBorder="1" applyAlignment="1">
      <alignment horizontal="right" vertical="top" wrapText="1" indent="2"/>
    </xf>
    <xf numFmtId="3" fontId="10" fillId="6" borderId="32" xfId="0" applyNumberFormat="1" applyFont="1" applyFill="1" applyBorder="1" applyAlignment="1">
      <alignment horizontal="right" vertical="top" wrapText="1" indent="2"/>
    </xf>
    <xf numFmtId="3" fontId="12" fillId="6" borderId="33" xfId="0" applyNumberFormat="1" applyFont="1" applyFill="1" applyBorder="1" applyAlignment="1">
      <alignment horizontal="right" vertical="top" wrapText="1" indent="2"/>
    </xf>
    <xf numFmtId="0" fontId="12" fillId="0" borderId="34" xfId="0" applyFont="1" applyFill="1" applyBorder="1" applyAlignment="1">
      <alignment horizontal="left" wrapText="1"/>
    </xf>
    <xf numFmtId="0" fontId="10" fillId="4" borderId="0" xfId="0" applyFont="1" applyFill="1" applyBorder="1"/>
    <xf numFmtId="0" fontId="12" fillId="0" borderId="0" xfId="0" applyFont="1" applyFill="1" applyBorder="1" applyAlignment="1">
      <alignment horizontal="left" wrapText="1"/>
    </xf>
    <xf numFmtId="0" fontId="21" fillId="6" borderId="0" xfId="0" applyFont="1" applyFill="1"/>
  </cellXfs>
  <cellStyles count="8">
    <cellStyle name="Fed" xfId="1" xr:uid="{00000000-0005-0000-0000-000000000000}"/>
    <cellStyle name="Gul" xfId="2" xr:uid="{00000000-0005-0000-0000-000001000000}"/>
    <cellStyle name="Komma" xfId="3" builtinId="3"/>
    <cellStyle name="Normal" xfId="0" builtinId="0"/>
    <cellStyle name="Overskrift" xfId="4" xr:uid="{00000000-0005-0000-0000-000004000000}"/>
    <cellStyle name="Procent" xfId="5" builtinId="5"/>
    <cellStyle name="Spørgsmål" xfId="6" xr:uid="{00000000-0005-0000-0000-000006000000}"/>
    <cellStyle name="Turkis" xfId="7" xr:uid="{00000000-0005-0000-0000-000007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F0EA"/>
      <color rgb="FF0069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showGridLines="0" tabSelected="1" zoomScale="42" zoomScaleNormal="42" zoomScalePageLayoutView="150" workbookViewId="0"/>
  </sheetViews>
  <sheetFormatPr defaultColWidth="10.81640625" defaultRowHeight="15.5" x14ac:dyDescent="0.35"/>
  <cols>
    <col min="1" max="1" width="38.1796875" style="2" customWidth="1"/>
    <col min="2" max="2" width="17.6328125" style="2" customWidth="1"/>
    <col min="3" max="3" width="19.6328125" style="2" customWidth="1"/>
    <col min="4" max="4" width="14.36328125" style="2" customWidth="1"/>
    <col min="5" max="16384" width="10.81640625" style="2"/>
  </cols>
  <sheetData>
    <row r="1" spans="1:5" ht="23.5" x14ac:dyDescent="0.55000000000000004">
      <c r="A1" s="1" t="s">
        <v>40</v>
      </c>
    </row>
    <row r="2" spans="1:5" s="4" customFormat="1" ht="13" x14ac:dyDescent="0.3">
      <c r="B2" s="3"/>
      <c r="C2" s="3"/>
      <c r="D2" s="3"/>
      <c r="E2" s="3"/>
    </row>
    <row r="3" spans="1:5" ht="18.5" x14ac:dyDescent="0.45">
      <c r="A3" s="11" t="s">
        <v>43</v>
      </c>
      <c r="B3" s="5"/>
      <c r="C3" s="5"/>
      <c r="D3" s="5"/>
    </row>
    <row r="4" spans="1:5" ht="15" customHeight="1" thickBot="1" x14ac:dyDescent="0.4">
      <c r="A4" s="206" t="s">
        <v>98</v>
      </c>
      <c r="B4" s="206"/>
      <c r="C4" s="206"/>
    </row>
    <row r="5" spans="1:5" ht="25" customHeight="1" x14ac:dyDescent="0.35">
      <c r="A5" s="23" t="s">
        <v>32</v>
      </c>
      <c r="B5" s="170"/>
      <c r="C5" s="17" t="s">
        <v>10</v>
      </c>
    </row>
    <row r="6" spans="1:5" x14ac:dyDescent="0.35">
      <c r="A6" s="221" t="s">
        <v>84</v>
      </c>
      <c r="B6" s="233"/>
      <c r="C6" s="234">
        <v>30930</v>
      </c>
    </row>
    <row r="7" spans="1:5" x14ac:dyDescent="0.35">
      <c r="A7" s="222" t="s">
        <v>33</v>
      </c>
      <c r="B7" s="235">
        <v>22920</v>
      </c>
      <c r="C7" s="236"/>
    </row>
    <row r="8" spans="1:5" x14ac:dyDescent="0.35">
      <c r="A8" s="18" t="s">
        <v>34</v>
      </c>
      <c r="B8" s="235">
        <v>4500</v>
      </c>
      <c r="C8" s="237"/>
    </row>
    <row r="9" spans="1:5" x14ac:dyDescent="0.35">
      <c r="A9" s="18" t="s">
        <v>26</v>
      </c>
      <c r="B9" s="235">
        <v>450</v>
      </c>
      <c r="C9" s="237"/>
    </row>
    <row r="10" spans="1:5" x14ac:dyDescent="0.35">
      <c r="A10" s="18" t="s">
        <v>21</v>
      </c>
      <c r="B10" s="235">
        <v>270</v>
      </c>
      <c r="C10" s="237"/>
    </row>
    <row r="11" spans="1:5" x14ac:dyDescent="0.35">
      <c r="A11" s="18" t="s">
        <v>23</v>
      </c>
      <c r="B11" s="235">
        <v>800</v>
      </c>
      <c r="C11" s="237"/>
    </row>
    <row r="12" spans="1:5" x14ac:dyDescent="0.35">
      <c r="A12" s="19" t="s">
        <v>44</v>
      </c>
      <c r="B12" s="235">
        <v>680</v>
      </c>
      <c r="C12" s="237"/>
    </row>
    <row r="13" spans="1:5" x14ac:dyDescent="0.35">
      <c r="A13" s="18" t="s">
        <v>20</v>
      </c>
      <c r="B13" s="235">
        <v>340</v>
      </c>
      <c r="C13" s="237"/>
    </row>
    <row r="14" spans="1:5" x14ac:dyDescent="0.35">
      <c r="A14" s="18" t="s">
        <v>24</v>
      </c>
      <c r="B14" s="235">
        <v>110</v>
      </c>
      <c r="C14" s="237"/>
    </row>
    <row r="15" spans="1:5" x14ac:dyDescent="0.35">
      <c r="A15" s="18" t="s">
        <v>9</v>
      </c>
      <c r="B15" s="235">
        <v>1000</v>
      </c>
      <c r="C15" s="237"/>
    </row>
    <row r="16" spans="1:5" x14ac:dyDescent="0.35">
      <c r="A16" s="18" t="s">
        <v>28</v>
      </c>
      <c r="B16" s="235">
        <v>100</v>
      </c>
      <c r="C16" s="237"/>
    </row>
    <row r="17" spans="1:8" x14ac:dyDescent="0.35">
      <c r="A17" s="18" t="s">
        <v>45</v>
      </c>
      <c r="B17" s="235">
        <v>420</v>
      </c>
      <c r="C17" s="237">
        <f>SUM(B7:B17)</f>
        <v>31590</v>
      </c>
    </row>
    <row r="18" spans="1:8" ht="16" thickBot="1" x14ac:dyDescent="0.4">
      <c r="A18" s="22" t="s">
        <v>35</v>
      </c>
      <c r="B18" s="238"/>
      <c r="C18" s="239">
        <f>+C6-C17</f>
        <v>-660</v>
      </c>
    </row>
    <row r="20" spans="1:8" x14ac:dyDescent="0.35">
      <c r="A20" s="6" t="s">
        <v>36</v>
      </c>
    </row>
    <row r="21" spans="1:8" ht="15" customHeight="1" thickBot="1" x14ac:dyDescent="0.4">
      <c r="A21" s="207" t="s">
        <v>99</v>
      </c>
      <c r="B21" s="207"/>
      <c r="C21" s="207"/>
      <c r="D21" s="171"/>
    </row>
    <row r="22" spans="1:8" ht="30" customHeight="1" x14ac:dyDescent="0.35">
      <c r="A22" s="24" t="s">
        <v>85</v>
      </c>
      <c r="B22" s="27" t="s">
        <v>46</v>
      </c>
      <c r="C22" s="26" t="s">
        <v>50</v>
      </c>
    </row>
    <row r="23" spans="1:8" x14ac:dyDescent="0.35">
      <c r="A23" s="20" t="s">
        <v>56</v>
      </c>
      <c r="B23" s="235">
        <v>1000</v>
      </c>
      <c r="C23" s="240">
        <v>1200</v>
      </c>
    </row>
    <row r="24" spans="1:8" ht="16" thickBot="1" x14ac:dyDescent="0.4">
      <c r="A24" s="25" t="s">
        <v>48</v>
      </c>
      <c r="B24" s="241">
        <v>300</v>
      </c>
      <c r="C24" s="242">
        <v>200</v>
      </c>
    </row>
    <row r="26" spans="1:8" ht="15" customHeight="1" thickBot="1" x14ac:dyDescent="0.4">
      <c r="A26" s="208" t="s">
        <v>49</v>
      </c>
      <c r="B26" s="208"/>
      <c r="C26" s="208"/>
    </row>
    <row r="27" spans="1:8" ht="30" customHeight="1" x14ac:dyDescent="0.35">
      <c r="A27" s="24" t="s">
        <v>85</v>
      </c>
      <c r="B27" s="172" t="s">
        <v>46</v>
      </c>
      <c r="C27" s="26" t="s">
        <v>50</v>
      </c>
    </row>
    <row r="28" spans="1:8" x14ac:dyDescent="0.35">
      <c r="A28" s="20" t="s">
        <v>56</v>
      </c>
      <c r="B28" s="235">
        <v>10500</v>
      </c>
      <c r="C28" s="240">
        <v>10500</v>
      </c>
    </row>
    <row r="29" spans="1:8" ht="16" thickBot="1" x14ac:dyDescent="0.4">
      <c r="A29" s="28" t="s">
        <v>48</v>
      </c>
      <c r="B29" s="241">
        <v>30000</v>
      </c>
      <c r="C29" s="242">
        <v>30000</v>
      </c>
    </row>
    <row r="30" spans="1:8" x14ac:dyDescent="0.35">
      <c r="F30" s="251"/>
      <c r="G30" s="251"/>
      <c r="H30" s="251"/>
    </row>
    <row r="31" spans="1:8" ht="16" thickBot="1" x14ac:dyDescent="0.4">
      <c r="A31" s="250" t="s">
        <v>94</v>
      </c>
      <c r="B31" s="250"/>
      <c r="C31" s="250"/>
      <c r="F31" s="252"/>
      <c r="G31" s="252"/>
      <c r="H31" s="252"/>
    </row>
    <row r="32" spans="1:8" ht="30" customHeight="1" x14ac:dyDescent="0.35">
      <c r="A32" s="24" t="s">
        <v>85</v>
      </c>
      <c r="B32" s="172" t="s">
        <v>46</v>
      </c>
      <c r="C32" s="26" t="s">
        <v>50</v>
      </c>
      <c r="F32" s="251"/>
      <c r="G32" s="251"/>
      <c r="H32" s="251"/>
    </row>
    <row r="33" spans="1:4" x14ac:dyDescent="0.35">
      <c r="A33" s="20" t="s">
        <v>56</v>
      </c>
      <c r="B33" s="243">
        <v>0.1</v>
      </c>
      <c r="C33" s="244">
        <v>0.15</v>
      </c>
    </row>
    <row r="34" spans="1:4" ht="16" thickBot="1" x14ac:dyDescent="0.4">
      <c r="A34" s="28" t="s">
        <v>48</v>
      </c>
      <c r="B34" s="245">
        <v>0.2</v>
      </c>
      <c r="C34" s="246">
        <v>0.3</v>
      </c>
    </row>
    <row r="35" spans="1:4" x14ac:dyDescent="0.35">
      <c r="A35" s="8"/>
      <c r="B35" s="12"/>
      <c r="C35" s="12"/>
    </row>
    <row r="36" spans="1:4" x14ac:dyDescent="0.35">
      <c r="A36" s="6" t="s">
        <v>5</v>
      </c>
    </row>
    <row r="37" spans="1:4" ht="32.5" customHeight="1" thickBot="1" x14ac:dyDescent="0.4">
      <c r="A37" s="250" t="s">
        <v>95</v>
      </c>
      <c r="B37" s="250"/>
      <c r="C37" s="250"/>
      <c r="D37" s="7"/>
    </row>
    <row r="38" spans="1:4" ht="30" customHeight="1" x14ac:dyDescent="0.35">
      <c r="A38" s="32"/>
      <c r="B38" s="223" t="s">
        <v>47</v>
      </c>
      <c r="C38" s="224" t="s">
        <v>52</v>
      </c>
    </row>
    <row r="39" spans="1:4" x14ac:dyDescent="0.35">
      <c r="A39" s="21" t="s">
        <v>51</v>
      </c>
      <c r="B39" s="225">
        <v>2500</v>
      </c>
      <c r="C39" s="226">
        <v>7500</v>
      </c>
    </row>
    <row r="40" spans="1:4" x14ac:dyDescent="0.35">
      <c r="A40" s="18" t="s">
        <v>81</v>
      </c>
      <c r="B40" s="227">
        <f>+B39*20%</f>
        <v>500</v>
      </c>
      <c r="C40" s="228">
        <f>+C39*20%</f>
        <v>1500</v>
      </c>
    </row>
    <row r="41" spans="1:4" x14ac:dyDescent="0.35">
      <c r="A41" s="20" t="s">
        <v>53</v>
      </c>
      <c r="B41" s="229">
        <f>SUM(B39:B40)</f>
        <v>3000</v>
      </c>
      <c r="C41" s="230">
        <f>SUM(C39:C40)</f>
        <v>9000</v>
      </c>
    </row>
    <row r="42" spans="1:4" ht="31" x14ac:dyDescent="0.35">
      <c r="A42" s="37" t="s">
        <v>86</v>
      </c>
      <c r="B42" s="225">
        <v>3000</v>
      </c>
      <c r="C42" s="226">
        <v>6500</v>
      </c>
    </row>
    <row r="43" spans="1:4" x14ac:dyDescent="0.35">
      <c r="A43" s="18" t="s">
        <v>55</v>
      </c>
      <c r="B43" s="227">
        <f>+B42*20%</f>
        <v>600</v>
      </c>
      <c r="C43" s="228">
        <f>+C42*20%</f>
        <v>1300</v>
      </c>
    </row>
    <row r="44" spans="1:4" x14ac:dyDescent="0.35">
      <c r="A44" s="173" t="s">
        <v>96</v>
      </c>
      <c r="B44" s="229">
        <f>SUM(B42:B43)</f>
        <v>3600</v>
      </c>
      <c r="C44" s="230">
        <f>SUM(C42:C43)</f>
        <v>7800</v>
      </c>
    </row>
    <row r="45" spans="1:4" ht="16" thickBot="1" x14ac:dyDescent="0.4">
      <c r="A45" s="22" t="s">
        <v>6</v>
      </c>
      <c r="B45" s="231">
        <f>B41+B44</f>
        <v>6600</v>
      </c>
      <c r="C45" s="232">
        <f>C41+C44</f>
        <v>16800</v>
      </c>
    </row>
    <row r="47" spans="1:4" x14ac:dyDescent="0.35">
      <c r="A47" s="6" t="s">
        <v>7</v>
      </c>
    </row>
    <row r="48" spans="1:4" ht="16" thickBot="1" x14ac:dyDescent="0.4">
      <c r="A48" s="13" t="s">
        <v>41</v>
      </c>
      <c r="B48" s="13"/>
    </row>
    <row r="49" spans="1:3" ht="16" thickTop="1" x14ac:dyDescent="0.35">
      <c r="A49" s="14" t="s">
        <v>22</v>
      </c>
      <c r="B49" s="247">
        <v>125000</v>
      </c>
      <c r="C49" s="9"/>
    </row>
    <row r="50" spans="1:3" x14ac:dyDescent="0.35">
      <c r="A50" s="15" t="s">
        <v>8</v>
      </c>
      <c r="B50" s="248">
        <v>110000</v>
      </c>
      <c r="C50" s="9"/>
    </row>
    <row r="51" spans="1:3" x14ac:dyDescent="0.35">
      <c r="A51" s="15" t="s">
        <v>26</v>
      </c>
      <c r="B51" s="248">
        <v>185000</v>
      </c>
      <c r="C51" s="9"/>
    </row>
    <row r="52" spans="1:3" ht="16" thickBot="1" x14ac:dyDescent="0.4">
      <c r="A52" s="39" t="s">
        <v>10</v>
      </c>
      <c r="B52" s="249">
        <f>SUM(B49:B51)</f>
        <v>420000</v>
      </c>
      <c r="C52" s="10"/>
    </row>
    <row r="53" spans="1:3" ht="16" thickTop="1" x14ac:dyDescent="0.35"/>
  </sheetData>
  <mergeCells count="6">
    <mergeCell ref="F31:H31"/>
    <mergeCell ref="A4:C4"/>
    <mergeCell ref="A21:C21"/>
    <mergeCell ref="A26:C26"/>
    <mergeCell ref="A37:C37"/>
    <mergeCell ref="A31:C31"/>
  </mergeCells>
  <phoneticPr fontId="8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zoomScale="59" zoomScaleNormal="59" zoomScalePageLayoutView="150" workbookViewId="0"/>
  </sheetViews>
  <sheetFormatPr defaultColWidth="10.81640625" defaultRowHeight="15" x14ac:dyDescent="0.35"/>
  <cols>
    <col min="1" max="1" width="48.6328125" style="40" bestFit="1" customWidth="1"/>
    <col min="2" max="3" width="10.81640625" style="40"/>
    <col min="4" max="4" width="14.1796875" style="40" customWidth="1"/>
    <col min="5" max="16384" width="10.81640625" style="40"/>
  </cols>
  <sheetData>
    <row r="1" spans="1:5" ht="23.5" x14ac:dyDescent="0.55000000000000004">
      <c r="A1" s="1" t="s">
        <v>40</v>
      </c>
    </row>
    <row r="2" spans="1:5" s="4" customFormat="1" ht="13" x14ac:dyDescent="0.3">
      <c r="B2" s="3"/>
      <c r="C2" s="3"/>
      <c r="D2" s="3"/>
      <c r="E2" s="3"/>
    </row>
    <row r="3" spans="1:5" ht="19" thickBot="1" x14ac:dyDescent="0.5">
      <c r="A3" s="11" t="s">
        <v>43</v>
      </c>
      <c r="D3" s="5"/>
      <c r="E3" s="5"/>
    </row>
    <row r="4" spans="1:5" ht="30" customHeight="1" x14ac:dyDescent="0.35">
      <c r="A4" s="23" t="s">
        <v>91</v>
      </c>
      <c r="B4" s="54"/>
      <c r="C4" s="55"/>
      <c r="D4" s="56"/>
      <c r="E4" s="5"/>
    </row>
    <row r="5" spans="1:5" ht="15.5" x14ac:dyDescent="0.35">
      <c r="A5" s="57" t="s">
        <v>56</v>
      </c>
      <c r="B5" s="58">
        <v>0.05</v>
      </c>
      <c r="C5" s="59" t="s">
        <v>0</v>
      </c>
      <c r="D5" s="60"/>
      <c r="E5" s="2"/>
    </row>
    <row r="6" spans="1:5" ht="15.5" x14ac:dyDescent="0.35">
      <c r="A6" s="43" t="s">
        <v>48</v>
      </c>
      <c r="B6" s="44">
        <v>0.1</v>
      </c>
      <c r="C6" s="2" t="s">
        <v>0</v>
      </c>
      <c r="D6" s="45"/>
      <c r="E6" s="2"/>
    </row>
    <row r="7" spans="1:5" ht="15.5" x14ac:dyDescent="0.35">
      <c r="A7" s="19"/>
      <c r="B7" s="46"/>
      <c r="C7" s="2"/>
      <c r="D7" s="45"/>
      <c r="E7" s="5"/>
    </row>
    <row r="8" spans="1:5" ht="15.5" x14ac:dyDescent="0.35">
      <c r="A8" s="66" t="s">
        <v>90</v>
      </c>
      <c r="B8" s="47"/>
      <c r="C8" s="41"/>
      <c r="D8" s="48"/>
      <c r="E8" s="4"/>
    </row>
    <row r="9" spans="1:5" ht="15.5" x14ac:dyDescent="0.35">
      <c r="A9" s="19" t="s">
        <v>57</v>
      </c>
      <c r="B9" s="46">
        <v>0.04</v>
      </c>
      <c r="C9" s="209" t="s">
        <v>1</v>
      </c>
      <c r="D9" s="210"/>
      <c r="E9" s="5"/>
    </row>
    <row r="10" spans="1:5" ht="15.5" x14ac:dyDescent="0.35">
      <c r="A10" s="49" t="s">
        <v>2</v>
      </c>
      <c r="B10" s="46">
        <v>7.0000000000000007E-2</v>
      </c>
      <c r="C10" s="209" t="s">
        <v>1</v>
      </c>
      <c r="D10" s="210"/>
      <c r="E10" s="5"/>
    </row>
    <row r="11" spans="1:5" ht="15.5" x14ac:dyDescent="0.35">
      <c r="A11" s="49" t="s">
        <v>58</v>
      </c>
      <c r="B11" s="46">
        <v>0.04</v>
      </c>
      <c r="C11" s="2" t="s">
        <v>3</v>
      </c>
      <c r="D11" s="45"/>
      <c r="E11" s="5"/>
    </row>
    <row r="12" spans="1:5" ht="15.5" x14ac:dyDescent="0.35">
      <c r="A12" s="49" t="s">
        <v>59</v>
      </c>
      <c r="B12" s="46">
        <v>0.04</v>
      </c>
      <c r="C12" s="2" t="s">
        <v>3</v>
      </c>
      <c r="D12" s="45"/>
      <c r="E12" s="5"/>
    </row>
    <row r="13" spans="1:5" ht="15.5" x14ac:dyDescent="0.35">
      <c r="A13" s="19" t="s">
        <v>37</v>
      </c>
      <c r="B13" s="46">
        <v>0</v>
      </c>
      <c r="C13" s="2" t="s">
        <v>3</v>
      </c>
      <c r="D13" s="45"/>
      <c r="E13" s="5"/>
    </row>
    <row r="14" spans="1:5" ht="15.5" x14ac:dyDescent="0.35">
      <c r="A14" s="19" t="s">
        <v>89</v>
      </c>
      <c r="B14" s="42">
        <v>160000</v>
      </c>
      <c r="C14" s="2" t="s">
        <v>38</v>
      </c>
      <c r="D14" s="45"/>
      <c r="E14" s="5"/>
    </row>
    <row r="15" spans="1:5" ht="15.5" x14ac:dyDescent="0.35">
      <c r="A15" s="19"/>
      <c r="B15" s="2"/>
      <c r="C15" s="2"/>
      <c r="D15" s="45"/>
      <c r="E15" s="5"/>
    </row>
    <row r="16" spans="1:5" ht="15.5" x14ac:dyDescent="0.35">
      <c r="A16" s="61" t="s">
        <v>87</v>
      </c>
      <c r="B16" s="62"/>
      <c r="C16" s="62"/>
      <c r="D16" s="63"/>
    </row>
    <row r="17" spans="1:4" ht="15.5" x14ac:dyDescent="0.35">
      <c r="A17" s="64" t="s">
        <v>39</v>
      </c>
      <c r="B17" s="65">
        <v>650000</v>
      </c>
      <c r="C17" s="59" t="s">
        <v>38</v>
      </c>
      <c r="D17" s="60"/>
    </row>
    <row r="18" spans="1:4" ht="15.5" x14ac:dyDescent="0.35">
      <c r="A18" s="19" t="s">
        <v>60</v>
      </c>
      <c r="B18" s="46">
        <v>0.12</v>
      </c>
      <c r="C18" s="2"/>
      <c r="D18" s="45"/>
    </row>
    <row r="19" spans="1:4" ht="15.5" x14ac:dyDescent="0.35">
      <c r="A19" s="61" t="s">
        <v>61</v>
      </c>
      <c r="B19" s="62"/>
      <c r="C19" s="62"/>
      <c r="D19" s="63"/>
    </row>
    <row r="20" spans="1:4" ht="15.5" x14ac:dyDescent="0.35">
      <c r="A20" s="64" t="s">
        <v>4</v>
      </c>
      <c r="B20" s="65">
        <v>1200000</v>
      </c>
      <c r="C20" s="59" t="s">
        <v>38</v>
      </c>
      <c r="D20" s="60"/>
    </row>
    <row r="21" spans="1:4" ht="15.5" x14ac:dyDescent="0.35">
      <c r="A21" s="19" t="s">
        <v>88</v>
      </c>
      <c r="B21" s="46">
        <v>0.5</v>
      </c>
      <c r="C21" s="2"/>
      <c r="D21" s="45"/>
    </row>
    <row r="22" spans="1:4" ht="16" thickBot="1" x14ac:dyDescent="0.4">
      <c r="A22" s="50" t="s">
        <v>62</v>
      </c>
      <c r="B22" s="51">
        <v>0.5</v>
      </c>
      <c r="C22" s="52"/>
      <c r="D22" s="53"/>
    </row>
  </sheetData>
  <mergeCells count="2">
    <mergeCell ref="C9:D9"/>
    <mergeCell ref="C10:D10"/>
  </mergeCells>
  <phoneticPr fontId="8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Y80"/>
  <sheetViews>
    <sheetView showGridLines="0" zoomScale="76" zoomScaleNormal="76" zoomScalePageLayoutView="150" workbookViewId="0"/>
  </sheetViews>
  <sheetFormatPr defaultColWidth="8.81640625" defaultRowHeight="13" x14ac:dyDescent="0.3"/>
  <cols>
    <col min="1" max="1" width="31.453125" style="4" customWidth="1"/>
    <col min="2" max="2" width="15.1796875" style="4" customWidth="1"/>
    <col min="3" max="3" width="10" style="4" customWidth="1"/>
    <col min="4" max="4" width="10.453125" style="4" bestFit="1" customWidth="1"/>
    <col min="5" max="5" width="8.81640625" style="4"/>
    <col min="6" max="6" width="14.81640625" style="4" bestFit="1" customWidth="1"/>
    <col min="7" max="16384" width="8.81640625" style="4"/>
  </cols>
  <sheetData>
    <row r="1" spans="1:25" ht="23.5" x14ac:dyDescent="0.55000000000000004">
      <c r="A1" s="1" t="s">
        <v>40</v>
      </c>
    </row>
    <row r="2" spans="1:25" x14ac:dyDescent="0.3">
      <c r="B2" s="3"/>
      <c r="C2" s="3"/>
    </row>
    <row r="3" spans="1:25" ht="16" customHeight="1" x14ac:dyDescent="0.45">
      <c r="A3" s="11" t="s">
        <v>43</v>
      </c>
      <c r="H3" s="5"/>
      <c r="I3" s="5"/>
      <c r="S3" s="5"/>
      <c r="Y3" s="5"/>
    </row>
    <row r="4" spans="1:25" ht="16" customHeight="1" x14ac:dyDescent="0.45">
      <c r="A4" s="253" t="s">
        <v>101</v>
      </c>
      <c r="H4" s="5"/>
      <c r="I4" s="5"/>
      <c r="S4" s="5"/>
      <c r="Y4" s="5"/>
    </row>
    <row r="5" spans="1:25" s="7" customFormat="1" ht="18" customHeight="1" x14ac:dyDescent="0.35">
      <c r="A5" s="67" t="s">
        <v>42</v>
      </c>
      <c r="B5" s="68"/>
      <c r="C5" s="68"/>
      <c r="D5" s="68"/>
      <c r="E5" s="68"/>
      <c r="F5" s="2"/>
      <c r="G5" s="2"/>
      <c r="H5" s="2"/>
      <c r="I5" s="2"/>
      <c r="S5" s="2"/>
      <c r="Y5" s="2"/>
    </row>
    <row r="6" spans="1:25" s="7" customFormat="1" ht="18" customHeight="1" thickBot="1" x14ac:dyDescent="0.4">
      <c r="A6" s="29" t="s">
        <v>80</v>
      </c>
      <c r="B6" s="29"/>
      <c r="C6" s="29"/>
      <c r="D6" s="68"/>
      <c r="E6" s="68"/>
      <c r="F6" s="2"/>
      <c r="G6" s="2"/>
      <c r="H6" s="2"/>
      <c r="I6" s="2"/>
      <c r="S6" s="2"/>
      <c r="Y6" s="2"/>
    </row>
    <row r="7" spans="1:25" s="7" customFormat="1" ht="18" customHeight="1" x14ac:dyDescent="0.35">
      <c r="A7" s="32"/>
      <c r="B7" s="16" t="s">
        <v>47</v>
      </c>
      <c r="C7" s="17" t="s">
        <v>52</v>
      </c>
      <c r="D7" s="68"/>
      <c r="E7" s="68"/>
      <c r="F7" s="2"/>
      <c r="G7" s="2"/>
      <c r="H7" s="2"/>
      <c r="I7" s="2"/>
      <c r="S7" s="2"/>
      <c r="Y7" s="2"/>
    </row>
    <row r="8" spans="1:25" s="7" customFormat="1" ht="18" customHeight="1" x14ac:dyDescent="0.35">
      <c r="A8" s="21" t="s">
        <v>92</v>
      </c>
      <c r="B8" s="174"/>
      <c r="C8" s="175"/>
      <c r="D8" s="171"/>
      <c r="E8" s="68"/>
      <c r="F8" s="2"/>
      <c r="G8" s="2"/>
      <c r="H8" s="2"/>
      <c r="I8" s="2"/>
      <c r="S8" s="2"/>
      <c r="Y8" s="2"/>
    </row>
    <row r="9" spans="1:25" s="7" customFormat="1" ht="18" customHeight="1" x14ac:dyDescent="0.35">
      <c r="A9" s="18" t="s">
        <v>81</v>
      </c>
      <c r="B9" s="176"/>
      <c r="C9" s="177"/>
      <c r="D9" s="171"/>
      <c r="E9" s="68"/>
      <c r="F9" s="2"/>
      <c r="G9" s="2"/>
      <c r="H9" s="2"/>
      <c r="I9" s="2"/>
      <c r="S9" s="2"/>
      <c r="Y9" s="2"/>
    </row>
    <row r="10" spans="1:25" s="7" customFormat="1" ht="18" customHeight="1" x14ac:dyDescent="0.35">
      <c r="A10" s="20" t="s">
        <v>53</v>
      </c>
      <c r="B10" s="178"/>
      <c r="C10" s="179"/>
      <c r="D10" s="171"/>
      <c r="E10" s="68"/>
      <c r="F10" s="2"/>
      <c r="G10" s="2"/>
      <c r="H10" s="2"/>
      <c r="I10" s="2"/>
      <c r="S10" s="2"/>
      <c r="Y10" s="2"/>
    </row>
    <row r="11" spans="1:25" s="7" customFormat="1" ht="18" customHeight="1" x14ac:dyDescent="0.35">
      <c r="A11" s="37" t="s">
        <v>54</v>
      </c>
      <c r="B11" s="174"/>
      <c r="C11" s="175"/>
      <c r="D11" s="171"/>
      <c r="E11" s="68"/>
      <c r="F11" s="2"/>
      <c r="G11" s="2"/>
      <c r="H11" s="2"/>
      <c r="I11" s="2"/>
      <c r="S11" s="2"/>
      <c r="Y11" s="2"/>
    </row>
    <row r="12" spans="1:25" s="7" customFormat="1" ht="18" customHeight="1" x14ac:dyDescent="0.35">
      <c r="A12" s="18" t="s">
        <v>55</v>
      </c>
      <c r="B12" s="176"/>
      <c r="C12" s="177"/>
      <c r="D12" s="171"/>
      <c r="E12" s="68"/>
      <c r="F12" s="2"/>
      <c r="G12" s="2"/>
      <c r="H12" s="2"/>
      <c r="I12" s="2"/>
      <c r="S12" s="2"/>
      <c r="Y12" s="2"/>
    </row>
    <row r="13" spans="1:25" s="7" customFormat="1" ht="18" customHeight="1" x14ac:dyDescent="0.35">
      <c r="A13" s="173" t="s">
        <v>96</v>
      </c>
      <c r="B13" s="178"/>
      <c r="C13" s="179"/>
      <c r="D13" s="171"/>
      <c r="E13" s="68"/>
      <c r="F13" s="2"/>
      <c r="G13" s="2"/>
      <c r="H13" s="2"/>
      <c r="I13" s="2"/>
      <c r="S13" s="2"/>
      <c r="Y13" s="2"/>
    </row>
    <row r="14" spans="1:25" s="7" customFormat="1" ht="18" customHeight="1" thickBot="1" x14ac:dyDescent="0.4">
      <c r="A14" s="22" t="s">
        <v>6</v>
      </c>
      <c r="B14" s="180"/>
      <c r="C14" s="181"/>
      <c r="D14" s="68"/>
      <c r="E14" s="68"/>
      <c r="F14" s="2"/>
      <c r="G14" s="2"/>
      <c r="H14" s="2"/>
      <c r="I14" s="2"/>
      <c r="S14" s="2"/>
      <c r="Y14" s="2"/>
    </row>
    <row r="15" spans="1:25" s="7" customFormat="1" ht="18" customHeight="1" x14ac:dyDescent="0.35">
      <c r="A15" s="8"/>
      <c r="B15" s="80"/>
      <c r="C15" s="80"/>
      <c r="D15" s="68"/>
      <c r="E15" s="68"/>
      <c r="F15" s="2"/>
      <c r="G15" s="2"/>
      <c r="H15" s="2"/>
      <c r="I15" s="2"/>
      <c r="S15" s="2"/>
      <c r="Y15" s="2"/>
    </row>
    <row r="16" spans="1:25" s="7" customFormat="1" ht="18" customHeight="1" thickBot="1" x14ac:dyDescent="0.4">
      <c r="A16" s="67" t="s">
        <v>79</v>
      </c>
      <c r="B16" s="68"/>
      <c r="C16" s="68"/>
      <c r="D16" s="68"/>
      <c r="E16" s="68"/>
      <c r="F16" s="2"/>
      <c r="G16" s="2"/>
      <c r="H16" s="2"/>
      <c r="I16" s="2"/>
      <c r="S16" s="2"/>
      <c r="Y16" s="2"/>
    </row>
    <row r="17" spans="1:25" s="70" customFormat="1" ht="30" customHeight="1" x14ac:dyDescent="0.25">
      <c r="A17" s="81" t="s">
        <v>93</v>
      </c>
      <c r="B17" s="212" t="s">
        <v>47</v>
      </c>
      <c r="C17" s="216"/>
      <c r="D17" s="212" t="s">
        <v>52</v>
      </c>
      <c r="E17" s="216"/>
      <c r="F17" s="212" t="s">
        <v>10</v>
      </c>
      <c r="G17" s="213"/>
      <c r="H17" s="69"/>
      <c r="I17" s="69"/>
      <c r="S17" s="69"/>
      <c r="Y17" s="69"/>
    </row>
    <row r="18" spans="1:25" s="7" customFormat="1" ht="15.5" x14ac:dyDescent="0.35">
      <c r="A18" s="83" t="str">
        <f>+'Bilag 1 - Uddrag af regnskab '!B22</f>
        <v>Danmark</v>
      </c>
      <c r="B18" s="90" t="s">
        <v>11</v>
      </c>
      <c r="C18" s="90" t="s">
        <v>29</v>
      </c>
      <c r="D18" s="90" t="s">
        <v>11</v>
      </c>
      <c r="E18" s="90" t="s">
        <v>29</v>
      </c>
      <c r="F18" s="90" t="s">
        <v>11</v>
      </c>
      <c r="G18" s="87" t="s">
        <v>29</v>
      </c>
      <c r="H18" s="2"/>
      <c r="I18" s="2"/>
      <c r="S18" s="2"/>
      <c r="Y18" s="2"/>
    </row>
    <row r="19" spans="1:25" s="7" customFormat="1" ht="15.5" x14ac:dyDescent="0.35">
      <c r="A19" s="84" t="s">
        <v>12</v>
      </c>
      <c r="B19" s="91"/>
      <c r="C19" s="94"/>
      <c r="D19" s="91"/>
      <c r="E19" s="94"/>
      <c r="F19" s="91"/>
      <c r="G19" s="88"/>
      <c r="H19" s="2"/>
      <c r="I19" s="2"/>
      <c r="S19" s="2"/>
      <c r="Y19" s="2"/>
    </row>
    <row r="20" spans="1:25" s="7" customFormat="1" ht="15.5" x14ac:dyDescent="0.35">
      <c r="A20" s="82" t="s">
        <v>13</v>
      </c>
      <c r="B20" s="156"/>
      <c r="C20" s="95"/>
      <c r="D20" s="92"/>
      <c r="E20" s="95"/>
      <c r="F20" s="156"/>
      <c r="G20" s="89"/>
      <c r="H20" s="2"/>
      <c r="I20" s="2"/>
      <c r="S20" s="2"/>
      <c r="Y20" s="2"/>
    </row>
    <row r="21" spans="1:25" s="7" customFormat="1" ht="15.5" x14ac:dyDescent="0.35">
      <c r="A21" s="84" t="s">
        <v>14</v>
      </c>
      <c r="B21" s="157"/>
      <c r="C21" s="94"/>
      <c r="D21" s="91"/>
      <c r="E21" s="94"/>
      <c r="F21" s="91"/>
      <c r="G21" s="88"/>
      <c r="H21" s="2"/>
      <c r="I21" s="2"/>
      <c r="S21" s="2"/>
      <c r="Y21" s="2"/>
    </row>
    <row r="22" spans="1:25" s="7" customFormat="1" ht="15.5" x14ac:dyDescent="0.35">
      <c r="A22" s="82" t="s">
        <v>15</v>
      </c>
      <c r="B22" s="92"/>
      <c r="C22" s="95"/>
      <c r="D22" s="92"/>
      <c r="E22" s="95"/>
      <c r="F22" s="92"/>
      <c r="G22" s="89"/>
      <c r="H22" s="2"/>
      <c r="I22" s="2"/>
      <c r="S22" s="2"/>
      <c r="Y22" s="2"/>
    </row>
    <row r="23" spans="1:25" s="41" customFormat="1" ht="15.5" x14ac:dyDescent="0.35">
      <c r="A23" s="85" t="s">
        <v>16</v>
      </c>
      <c r="B23" s="122"/>
      <c r="C23" s="152"/>
      <c r="D23" s="97"/>
      <c r="E23" s="98"/>
      <c r="F23" s="97"/>
      <c r="G23" s="99"/>
    </row>
    <row r="24" spans="1:25" s="70" customFormat="1" ht="30" customHeight="1" x14ac:dyDescent="0.25">
      <c r="A24" s="100"/>
      <c r="B24" s="214" t="str">
        <f>+B17</f>
        <v>Semipro</v>
      </c>
      <c r="C24" s="217"/>
      <c r="D24" s="214" t="str">
        <f>+D17</f>
        <v>Pro</v>
      </c>
      <c r="E24" s="217"/>
      <c r="F24" s="214" t="s">
        <v>10</v>
      </c>
      <c r="G24" s="215"/>
      <c r="H24" s="69"/>
      <c r="I24" s="69"/>
      <c r="S24" s="69"/>
      <c r="Y24" s="69"/>
    </row>
    <row r="25" spans="1:25" s="7" customFormat="1" ht="15.5" x14ac:dyDescent="0.35">
      <c r="A25" s="83" t="str">
        <f>+'Bilag 1 - Uddrag af regnskab '!C22</f>
        <v>Tyskland</v>
      </c>
      <c r="B25" s="90" t="s">
        <v>11</v>
      </c>
      <c r="C25" s="90" t="s">
        <v>29</v>
      </c>
      <c r="D25" s="90" t="s">
        <v>11</v>
      </c>
      <c r="E25" s="90" t="s">
        <v>29</v>
      </c>
      <c r="F25" s="90" t="s">
        <v>11</v>
      </c>
      <c r="G25" s="87" t="s">
        <v>29</v>
      </c>
      <c r="H25" s="2"/>
      <c r="I25" s="2"/>
      <c r="S25" s="2"/>
      <c r="Y25" s="2"/>
    </row>
    <row r="26" spans="1:25" s="7" customFormat="1" ht="15.5" x14ac:dyDescent="0.35">
      <c r="A26" s="84" t="s">
        <v>12</v>
      </c>
      <c r="B26" s="91"/>
      <c r="C26" s="94"/>
      <c r="D26" s="91"/>
      <c r="E26" s="94"/>
      <c r="F26" s="157"/>
      <c r="G26" s="88"/>
      <c r="H26" s="2"/>
      <c r="I26" s="2"/>
      <c r="S26" s="2"/>
      <c r="Y26" s="2"/>
    </row>
    <row r="27" spans="1:25" s="7" customFormat="1" ht="15.5" x14ac:dyDescent="0.35">
      <c r="A27" s="82" t="s">
        <v>13</v>
      </c>
      <c r="B27" s="92"/>
      <c r="C27" s="95"/>
      <c r="D27" s="92"/>
      <c r="E27" s="95"/>
      <c r="F27" s="92"/>
      <c r="G27" s="89"/>
      <c r="H27" s="2"/>
      <c r="I27" s="2"/>
      <c r="S27" s="2"/>
      <c r="Y27" s="2"/>
    </row>
    <row r="28" spans="1:25" s="7" customFormat="1" ht="15.5" x14ac:dyDescent="0.35">
      <c r="A28" s="84" t="s">
        <v>14</v>
      </c>
      <c r="B28" s="157"/>
      <c r="C28" s="94"/>
      <c r="D28" s="91"/>
      <c r="E28" s="94"/>
      <c r="F28" s="157"/>
      <c r="G28" s="88"/>
      <c r="H28" s="2"/>
      <c r="I28" s="2"/>
      <c r="S28" s="2"/>
      <c r="Y28" s="2"/>
    </row>
    <row r="29" spans="1:25" s="7" customFormat="1" ht="15.5" x14ac:dyDescent="0.35">
      <c r="A29" s="82" t="s">
        <v>15</v>
      </c>
      <c r="B29" s="92"/>
      <c r="C29" s="95"/>
      <c r="D29" s="92"/>
      <c r="E29" s="95"/>
      <c r="F29" s="156"/>
      <c r="G29" s="89"/>
      <c r="H29" s="2"/>
      <c r="I29" s="2"/>
      <c r="S29" s="2"/>
      <c r="Y29" s="2"/>
    </row>
    <row r="30" spans="1:25" s="41" customFormat="1" ht="16" thickBot="1" x14ac:dyDescent="0.4">
      <c r="A30" s="86" t="s">
        <v>16</v>
      </c>
      <c r="B30" s="93"/>
      <c r="C30" s="96"/>
      <c r="D30" s="93"/>
      <c r="E30" s="96"/>
      <c r="F30" s="93"/>
      <c r="G30" s="118"/>
    </row>
    <row r="31" spans="1:25" s="41" customFormat="1" ht="15.5" x14ac:dyDescent="0.35">
      <c r="A31" s="71"/>
      <c r="B31" s="72"/>
      <c r="C31" s="73"/>
      <c r="D31" s="72"/>
      <c r="E31" s="73"/>
      <c r="F31" s="72"/>
      <c r="G31" s="73"/>
    </row>
    <row r="32" spans="1:25" s="7" customFormat="1" ht="15.5" x14ac:dyDescent="0.35">
      <c r="A32" s="68"/>
      <c r="B32" s="68"/>
      <c r="C32" s="74"/>
      <c r="D32" s="68"/>
      <c r="E32" s="74"/>
      <c r="F32" s="68"/>
      <c r="G32" s="74"/>
      <c r="H32" s="2"/>
      <c r="I32" s="2"/>
      <c r="S32" s="2"/>
      <c r="Y32" s="2"/>
    </row>
    <row r="33" spans="1:25" s="7" customFormat="1" ht="16" thickBot="1" x14ac:dyDescent="0.4">
      <c r="A33" s="75" t="s">
        <v>83</v>
      </c>
      <c r="B33" s="68"/>
      <c r="C33" s="74"/>
      <c r="D33" s="68"/>
      <c r="E33" s="74"/>
      <c r="F33" s="68"/>
      <c r="G33" s="74"/>
      <c r="H33" s="2"/>
      <c r="I33" s="2"/>
      <c r="S33" s="2"/>
      <c r="Y33" s="2"/>
    </row>
    <row r="34" spans="1:25" s="7" customFormat="1" ht="28" customHeight="1" x14ac:dyDescent="0.35">
      <c r="A34" s="81" t="s">
        <v>93</v>
      </c>
      <c r="B34" s="212" t="str">
        <f>+B17</f>
        <v>Semipro</v>
      </c>
      <c r="C34" s="216"/>
      <c r="D34" s="212" t="str">
        <f>+D17</f>
        <v>Pro</v>
      </c>
      <c r="E34" s="216"/>
      <c r="F34" s="212" t="s">
        <v>10</v>
      </c>
      <c r="G34" s="213"/>
      <c r="H34" s="2"/>
      <c r="I34" s="2"/>
      <c r="S34" s="2"/>
      <c r="Y34" s="2"/>
    </row>
    <row r="35" spans="1:25" s="7" customFormat="1" ht="15.5" x14ac:dyDescent="0.35">
      <c r="A35" s="83" t="s">
        <v>64</v>
      </c>
      <c r="B35" s="130" t="s">
        <v>11</v>
      </c>
      <c r="C35" s="119" t="s">
        <v>29</v>
      </c>
      <c r="D35" s="119" t="s">
        <v>11</v>
      </c>
      <c r="E35" s="119" t="s">
        <v>29</v>
      </c>
      <c r="F35" s="119" t="s">
        <v>11</v>
      </c>
      <c r="G35" s="113" t="s">
        <v>29</v>
      </c>
      <c r="H35" s="2"/>
      <c r="I35" s="2"/>
      <c r="S35" s="2"/>
      <c r="Y35" s="2"/>
    </row>
    <row r="36" spans="1:25" s="7" customFormat="1" ht="15.5" x14ac:dyDescent="0.35">
      <c r="A36" s="84" t="s">
        <v>12</v>
      </c>
      <c r="B36" s="131"/>
      <c r="C36" s="94"/>
      <c r="D36" s="91"/>
      <c r="E36" s="94"/>
      <c r="F36" s="91"/>
      <c r="G36" s="88"/>
      <c r="H36" s="2"/>
      <c r="I36" s="2"/>
      <c r="S36" s="2"/>
      <c r="Y36" s="2"/>
    </row>
    <row r="37" spans="1:25" s="7" customFormat="1" ht="15.5" x14ac:dyDescent="0.35">
      <c r="A37" s="82" t="s">
        <v>13</v>
      </c>
      <c r="B37" s="132"/>
      <c r="C37" s="153"/>
      <c r="D37" s="92"/>
      <c r="E37" s="95"/>
      <c r="F37" s="92"/>
      <c r="G37" s="89"/>
      <c r="H37" s="2"/>
      <c r="I37" s="2"/>
      <c r="S37" s="2"/>
      <c r="Y37" s="2"/>
    </row>
    <row r="38" spans="1:25" s="7" customFormat="1" ht="15.5" x14ac:dyDescent="0.35">
      <c r="A38" s="102" t="s">
        <v>14</v>
      </c>
      <c r="B38" s="133"/>
      <c r="C38" s="127"/>
      <c r="D38" s="120"/>
      <c r="E38" s="127"/>
      <c r="F38" s="120"/>
      <c r="G38" s="114"/>
      <c r="H38" s="2"/>
      <c r="I38" s="2"/>
      <c r="S38" s="2"/>
      <c r="Y38" s="2"/>
    </row>
    <row r="39" spans="1:25" s="7" customFormat="1" ht="18" customHeight="1" x14ac:dyDescent="0.35">
      <c r="A39" s="82" t="s">
        <v>15</v>
      </c>
      <c r="B39" s="132"/>
      <c r="C39" s="95"/>
      <c r="D39" s="92"/>
      <c r="E39" s="141"/>
      <c r="F39" s="121"/>
      <c r="G39" s="115"/>
      <c r="H39" s="2"/>
      <c r="I39" s="2"/>
      <c r="S39" s="2"/>
      <c r="Y39" s="2"/>
    </row>
    <row r="40" spans="1:25" s="7" customFormat="1" ht="18" customHeight="1" x14ac:dyDescent="0.35">
      <c r="A40" s="103" t="s">
        <v>16</v>
      </c>
      <c r="B40" s="134"/>
      <c r="C40" s="128"/>
      <c r="D40" s="129"/>
      <c r="E40" s="128"/>
      <c r="F40" s="122"/>
      <c r="G40" s="116"/>
      <c r="H40" s="2"/>
      <c r="I40" s="2"/>
      <c r="S40" s="2"/>
      <c r="Y40" s="2"/>
    </row>
    <row r="41" spans="1:25" s="7" customFormat="1" ht="15.5" x14ac:dyDescent="0.35">
      <c r="A41" s="110" t="s">
        <v>18</v>
      </c>
      <c r="B41" s="135"/>
      <c r="C41" s="101"/>
      <c r="D41" s="104"/>
      <c r="E41" s="101"/>
      <c r="F41" s="91"/>
      <c r="G41" s="88"/>
      <c r="H41" s="171"/>
      <c r="I41" s="2"/>
      <c r="S41" s="2"/>
      <c r="Y41" s="2"/>
    </row>
    <row r="42" spans="1:25" s="7" customFormat="1" ht="15.5" x14ac:dyDescent="0.35">
      <c r="A42" s="103" t="s">
        <v>31</v>
      </c>
      <c r="B42" s="136"/>
      <c r="C42" s="105"/>
      <c r="D42" s="106"/>
      <c r="E42" s="105"/>
      <c r="F42" s="122"/>
      <c r="G42" s="114"/>
      <c r="I42" s="2"/>
      <c r="S42" s="2"/>
      <c r="T42" s="2"/>
      <c r="U42" s="2"/>
      <c r="V42" s="2"/>
      <c r="W42" s="2"/>
      <c r="X42" s="2"/>
      <c r="Y42" s="2"/>
    </row>
    <row r="43" spans="1:25" s="7" customFormat="1" ht="15.5" x14ac:dyDescent="0.35">
      <c r="A43" s="107" t="s">
        <v>19</v>
      </c>
      <c r="B43" s="135"/>
      <c r="C43" s="101"/>
      <c r="D43" s="104"/>
      <c r="E43" s="101"/>
      <c r="F43" s="123"/>
      <c r="G43" s="88"/>
      <c r="H43" s="2"/>
      <c r="I43" s="2"/>
      <c r="S43" s="2"/>
      <c r="T43" s="2"/>
      <c r="U43" s="2"/>
      <c r="V43" s="2"/>
      <c r="W43" s="2"/>
      <c r="X43" s="2"/>
      <c r="Y43" s="2"/>
    </row>
    <row r="44" spans="1:25" s="7" customFormat="1" ht="15.5" x14ac:dyDescent="0.35">
      <c r="A44" s="66" t="str">
        <f>+'Bilag 1 - Uddrag af regnskab '!A8</f>
        <v>Fast løn</v>
      </c>
      <c r="B44" s="137"/>
      <c r="C44" s="2"/>
      <c r="D44" s="2"/>
      <c r="E44" s="2"/>
      <c r="F44" s="121"/>
      <c r="G44" s="115"/>
      <c r="I44" s="2"/>
      <c r="S44" s="2"/>
      <c r="T44" s="2"/>
      <c r="U44" s="2"/>
      <c r="V44" s="2"/>
      <c r="W44" s="2"/>
      <c r="X44" s="2"/>
      <c r="Y44" s="2"/>
    </row>
    <row r="45" spans="1:25" s="7" customFormat="1" ht="15.5" x14ac:dyDescent="0.35">
      <c r="A45" s="19" t="str">
        <f>+'Bilag 1 - Uddrag af regnskab '!A10</f>
        <v>Kontorholdsomkostninger</v>
      </c>
      <c r="B45" s="137"/>
      <c r="C45" s="2"/>
      <c r="D45" s="2"/>
      <c r="E45" s="2"/>
      <c r="F45" s="121"/>
      <c r="G45" s="115"/>
      <c r="H45" s="2"/>
      <c r="I45" s="2"/>
      <c r="S45" s="2"/>
      <c r="T45" s="2"/>
      <c r="U45" s="2"/>
      <c r="V45" s="2"/>
      <c r="W45" s="2"/>
      <c r="X45" s="2"/>
      <c r="Y45" s="2"/>
    </row>
    <row r="46" spans="1:25" s="7" customFormat="1" ht="15.5" x14ac:dyDescent="0.35">
      <c r="A46" s="19" t="str">
        <f>+'Bilag 1 - Uddrag af regnskab '!A11</f>
        <v>Rejser og repræsentation</v>
      </c>
      <c r="B46" s="137"/>
      <c r="C46" s="2"/>
      <c r="D46" s="2"/>
      <c r="E46" s="2"/>
      <c r="F46" s="121"/>
      <c r="G46" s="115"/>
      <c r="H46" s="2"/>
      <c r="I46" s="2"/>
      <c r="S46" s="2"/>
      <c r="T46" s="2"/>
      <c r="U46" s="2"/>
      <c r="V46" s="2"/>
      <c r="W46" s="2"/>
      <c r="X46" s="2"/>
      <c r="Y46" s="2"/>
    </row>
    <row r="47" spans="1:25" s="7" customFormat="1" ht="15.5" x14ac:dyDescent="0.35">
      <c r="A47" s="19" t="str">
        <f>+'Bilag 1 - Uddrag af regnskab '!A13</f>
        <v>Husleje</v>
      </c>
      <c r="B47" s="137"/>
      <c r="C47" s="2"/>
      <c r="D47" s="2"/>
      <c r="E47" s="2"/>
      <c r="F47" s="121"/>
      <c r="G47" s="115"/>
      <c r="H47" s="2"/>
      <c r="I47" s="2"/>
      <c r="S47" s="2"/>
      <c r="T47" s="2"/>
      <c r="U47" s="2"/>
      <c r="V47" s="2"/>
      <c r="W47" s="2"/>
      <c r="X47" s="2"/>
      <c r="Y47" s="2"/>
    </row>
    <row r="48" spans="1:25" s="7" customFormat="1" ht="15.5" x14ac:dyDescent="0.35">
      <c r="A48" s="19" t="str">
        <f>+'Bilag 1 - Uddrag af regnskab '!A14</f>
        <v>Revisionshonorar</v>
      </c>
      <c r="B48" s="137"/>
      <c r="C48" s="2"/>
      <c r="D48" s="2"/>
      <c r="E48" s="2"/>
      <c r="F48" s="121"/>
      <c r="G48" s="115"/>
      <c r="H48" s="2"/>
      <c r="I48" s="2"/>
      <c r="S48" s="2"/>
      <c r="T48" s="2"/>
      <c r="U48" s="2"/>
      <c r="V48" s="2"/>
      <c r="W48" s="2"/>
      <c r="X48" s="2"/>
      <c r="Y48" s="2"/>
    </row>
    <row r="49" spans="1:25" s="7" customFormat="1" ht="15.5" x14ac:dyDescent="0.35">
      <c r="A49" s="66" t="s">
        <v>63</v>
      </c>
      <c r="B49" s="137"/>
      <c r="C49" s="2"/>
      <c r="D49" s="2"/>
      <c r="E49" s="2"/>
      <c r="F49" s="124"/>
      <c r="G49" s="115"/>
      <c r="I49" s="2"/>
      <c r="S49" s="2"/>
      <c r="T49" s="2"/>
      <c r="U49" s="2"/>
      <c r="V49" s="2"/>
      <c r="W49" s="2"/>
      <c r="X49" s="2"/>
      <c r="Y49" s="2"/>
    </row>
    <row r="50" spans="1:25" s="7" customFormat="1" ht="15.5" x14ac:dyDescent="0.35">
      <c r="A50" s="183" t="str">
        <f>+'Bilag 1 - Uddrag af regnskab '!A15</f>
        <v>Øvrige omkostninger</v>
      </c>
      <c r="B50" s="184"/>
      <c r="C50" s="185"/>
      <c r="D50" s="185"/>
      <c r="E50" s="185"/>
      <c r="F50" s="186"/>
      <c r="G50" s="115"/>
      <c r="H50" s="2"/>
      <c r="I50" s="2"/>
      <c r="S50" s="2"/>
      <c r="T50" s="2"/>
      <c r="U50" s="2"/>
      <c r="V50" s="2"/>
      <c r="W50" s="2"/>
      <c r="X50" s="2"/>
      <c r="Y50" s="2"/>
    </row>
    <row r="51" spans="1:25" s="7" customFormat="1" ht="15.5" x14ac:dyDescent="0.35">
      <c r="A51" s="66" t="s">
        <v>19</v>
      </c>
      <c r="B51" s="139"/>
      <c r="F51" s="182"/>
      <c r="G51" s="163"/>
      <c r="I51" s="2"/>
      <c r="S51" s="2"/>
      <c r="T51" s="2"/>
      <c r="U51" s="2"/>
      <c r="V51" s="2"/>
      <c r="W51" s="2"/>
      <c r="X51" s="2"/>
      <c r="Y51" s="2"/>
    </row>
    <row r="52" spans="1:25" s="7" customFormat="1" ht="15.5" x14ac:dyDescent="0.35">
      <c r="A52" s="108" t="s">
        <v>25</v>
      </c>
      <c r="B52" s="138"/>
      <c r="C52" s="109"/>
      <c r="D52" s="109"/>
      <c r="E52" s="109"/>
      <c r="F52" s="187"/>
      <c r="G52" s="116"/>
      <c r="I52" s="2"/>
      <c r="S52" s="2"/>
      <c r="T52" s="2"/>
      <c r="U52" s="2"/>
      <c r="V52" s="2"/>
      <c r="W52" s="2"/>
      <c r="X52" s="2"/>
      <c r="Y52" s="2"/>
    </row>
    <row r="53" spans="1:25" s="7" customFormat="1" ht="15.5" x14ac:dyDescent="0.35">
      <c r="A53" s="66" t="s">
        <v>26</v>
      </c>
      <c r="B53" s="139"/>
      <c r="F53" s="125"/>
      <c r="G53" s="115"/>
      <c r="I53" s="2"/>
      <c r="S53" s="2"/>
      <c r="T53" s="2"/>
      <c r="U53" s="2"/>
      <c r="V53" s="2"/>
      <c r="W53" s="2"/>
      <c r="X53" s="2"/>
      <c r="Y53" s="2"/>
    </row>
    <row r="54" spans="1:25" s="7" customFormat="1" ht="15.5" x14ac:dyDescent="0.35">
      <c r="A54" s="103" t="s">
        <v>27</v>
      </c>
      <c r="B54" s="136"/>
      <c r="C54" s="105"/>
      <c r="D54" s="106"/>
      <c r="E54" s="105"/>
      <c r="F54" s="188"/>
      <c r="G54" s="114"/>
      <c r="I54" s="2"/>
      <c r="S54" s="2"/>
      <c r="T54" s="2"/>
      <c r="U54" s="2"/>
      <c r="V54" s="2"/>
      <c r="W54" s="2"/>
      <c r="X54" s="2"/>
      <c r="Y54" s="2"/>
    </row>
    <row r="55" spans="1:25" s="7" customFormat="1" ht="15.5" x14ac:dyDescent="0.35">
      <c r="A55" s="110" t="s">
        <v>28</v>
      </c>
      <c r="B55" s="138"/>
      <c r="C55" s="109"/>
      <c r="D55" s="109"/>
      <c r="E55" s="109"/>
      <c r="F55" s="126"/>
      <c r="G55" s="117"/>
      <c r="I55" s="2"/>
      <c r="S55" s="2"/>
      <c r="T55" s="2"/>
      <c r="U55" s="2"/>
      <c r="V55" s="2"/>
      <c r="W55" s="2"/>
      <c r="X55" s="2"/>
      <c r="Y55" s="2"/>
    </row>
    <row r="56" spans="1:25" s="7" customFormat="1" ht="16" thickBot="1" x14ac:dyDescent="0.4">
      <c r="A56" s="111" t="s">
        <v>30</v>
      </c>
      <c r="B56" s="140"/>
      <c r="C56" s="112"/>
      <c r="D56" s="112"/>
      <c r="E56" s="112"/>
      <c r="F56" s="189"/>
      <c r="G56" s="118"/>
      <c r="I56" s="2"/>
      <c r="S56" s="2"/>
      <c r="T56" s="2"/>
      <c r="U56" s="2"/>
      <c r="V56" s="2"/>
      <c r="W56" s="2"/>
      <c r="X56" s="2"/>
      <c r="Y56" s="2"/>
    </row>
    <row r="57" spans="1:25" s="7" customFormat="1" ht="15.5" x14ac:dyDescent="0.35">
      <c r="I57" s="2"/>
      <c r="S57" s="2"/>
      <c r="T57" s="2"/>
      <c r="U57" s="2"/>
      <c r="V57" s="2"/>
      <c r="W57" s="2"/>
      <c r="X57" s="2"/>
      <c r="Y57" s="2"/>
    </row>
    <row r="58" spans="1:25" s="7" customFormat="1" ht="15.5" x14ac:dyDescent="0.35">
      <c r="A58" s="2"/>
      <c r="B58" s="2"/>
      <c r="C58" s="2"/>
      <c r="D58" s="2"/>
      <c r="E58" s="2"/>
      <c r="F58" s="2"/>
      <c r="G58" s="2"/>
      <c r="H58" s="2"/>
      <c r="I58" s="2"/>
      <c r="S58" s="2"/>
      <c r="T58" s="2"/>
      <c r="U58" s="2"/>
      <c r="V58" s="2"/>
      <c r="W58" s="2"/>
      <c r="X58" s="2"/>
      <c r="Y58" s="2"/>
    </row>
    <row r="59" spans="1:25" s="7" customFormat="1" ht="15.5" x14ac:dyDescent="0.35">
      <c r="A59" s="2"/>
      <c r="B59" s="68"/>
      <c r="C59" s="68"/>
      <c r="D59" s="2"/>
      <c r="E59" s="68"/>
      <c r="F59" s="2"/>
      <c r="G59" s="2"/>
      <c r="H59" s="2"/>
      <c r="I59" s="2"/>
      <c r="S59" s="2"/>
      <c r="T59" s="2"/>
      <c r="U59" s="2"/>
      <c r="V59" s="2"/>
      <c r="W59" s="2"/>
      <c r="X59" s="2"/>
      <c r="Y59" s="2"/>
    </row>
    <row r="60" spans="1:25" s="7" customFormat="1" ht="15.5" x14ac:dyDescent="0.35">
      <c r="A60" s="68"/>
      <c r="B60" s="68"/>
      <c r="C60" s="68"/>
      <c r="D60" s="74"/>
      <c r="E60" s="68"/>
      <c r="F60" s="2"/>
      <c r="G60" s="2"/>
      <c r="H60" s="2"/>
      <c r="I60" s="2"/>
      <c r="S60" s="74"/>
      <c r="T60" s="68"/>
      <c r="U60" s="2"/>
      <c r="V60" s="2"/>
      <c r="W60" s="2"/>
      <c r="X60" s="2"/>
      <c r="Y60" s="2"/>
    </row>
    <row r="61" spans="1:25" s="7" customFormat="1" ht="15.5" x14ac:dyDescent="0.35">
      <c r="A61" s="76"/>
      <c r="B61" s="211"/>
      <c r="C61" s="211"/>
      <c r="D61" s="211"/>
      <c r="E61" s="211"/>
      <c r="F61" s="211"/>
      <c r="G61" s="211"/>
      <c r="H61" s="2"/>
      <c r="I61" s="2"/>
      <c r="S61" s="211"/>
      <c r="T61" s="211"/>
      <c r="U61" s="2"/>
      <c r="V61" s="2"/>
      <c r="W61" s="2"/>
      <c r="X61" s="2"/>
      <c r="Y61" s="2"/>
    </row>
    <row r="62" spans="1:25" s="7" customFormat="1" ht="15.5" x14ac:dyDescent="0.35">
      <c r="A62" s="2"/>
      <c r="B62" s="2"/>
      <c r="C62" s="2"/>
      <c r="D62" s="2"/>
      <c r="E62" s="2"/>
      <c r="F62" s="2"/>
      <c r="G62" s="2"/>
      <c r="H62" s="2"/>
      <c r="I62" s="2"/>
      <c r="S62" s="2"/>
      <c r="T62" s="2"/>
      <c r="U62" s="2"/>
      <c r="V62" s="2"/>
      <c r="W62" s="2"/>
      <c r="X62" s="2"/>
      <c r="Y62" s="2"/>
    </row>
    <row r="63" spans="1:25" s="7" customFormat="1" ht="15.5" x14ac:dyDescent="0.35">
      <c r="A63" s="2"/>
      <c r="B63" s="2"/>
      <c r="C63" s="2"/>
      <c r="D63" s="2"/>
      <c r="E63" s="2"/>
      <c r="F63" s="2"/>
      <c r="G63" s="2"/>
      <c r="H63" s="2"/>
      <c r="I63" s="2"/>
      <c r="S63" s="2"/>
      <c r="T63" s="2"/>
      <c r="U63" s="2"/>
      <c r="V63" s="2"/>
      <c r="W63" s="2"/>
      <c r="X63" s="2"/>
      <c r="Y63" s="2"/>
    </row>
    <row r="64" spans="1:25" s="7" customFormat="1" ht="15.5" x14ac:dyDescent="0.35">
      <c r="A64" s="2"/>
      <c r="B64" s="2"/>
      <c r="C64" s="78"/>
      <c r="D64" s="79"/>
      <c r="E64" s="79"/>
      <c r="F64" s="2"/>
      <c r="G64" s="2"/>
      <c r="H64" s="2"/>
      <c r="I64" s="2"/>
      <c r="S64" s="79"/>
      <c r="T64" s="79"/>
      <c r="U64" s="2"/>
      <c r="V64" s="2"/>
      <c r="W64" s="2"/>
      <c r="X64" s="2"/>
      <c r="Y64" s="2"/>
    </row>
    <row r="65" spans="1:25" s="7" customFormat="1" ht="15.5" x14ac:dyDescent="0.35">
      <c r="A65" s="2"/>
      <c r="B65" s="2"/>
      <c r="C65" s="78"/>
      <c r="D65" s="79"/>
      <c r="E65" s="78"/>
      <c r="F65" s="2"/>
      <c r="G65" s="2"/>
      <c r="H65" s="42"/>
      <c r="I65" s="2"/>
      <c r="S65" s="79"/>
      <c r="T65" s="78"/>
      <c r="U65" s="2"/>
      <c r="V65" s="2"/>
      <c r="W65" s="2"/>
      <c r="X65" s="2"/>
      <c r="Y65" s="2"/>
    </row>
    <row r="66" spans="1:25" s="7" customFormat="1" ht="15.5" x14ac:dyDescent="0.35">
      <c r="A66" s="2"/>
      <c r="B66" s="2"/>
      <c r="C66" s="2"/>
      <c r="D66" s="2"/>
      <c r="E66" s="2"/>
      <c r="F66" s="2"/>
      <c r="G66" s="2"/>
      <c r="H66" s="2"/>
    </row>
    <row r="67" spans="1:25" s="7" customFormat="1" ht="15.5" x14ac:dyDescent="0.35">
      <c r="A67" s="2"/>
      <c r="B67" s="2"/>
      <c r="C67" s="2"/>
      <c r="D67" s="2"/>
      <c r="E67" s="2"/>
      <c r="F67" s="2"/>
      <c r="G67" s="2"/>
      <c r="H67" s="2"/>
    </row>
    <row r="68" spans="1:25" s="7" customFormat="1" ht="15.5" x14ac:dyDescent="0.35"/>
    <row r="69" spans="1:25" s="7" customFormat="1" ht="15.5" x14ac:dyDescent="0.35"/>
    <row r="70" spans="1:25" s="7" customFormat="1" ht="15.5" x14ac:dyDescent="0.35"/>
    <row r="71" spans="1:25" s="7" customFormat="1" ht="15.5" x14ac:dyDescent="0.35"/>
    <row r="72" spans="1:25" s="7" customFormat="1" ht="15.5" x14ac:dyDescent="0.35"/>
    <row r="73" spans="1:25" s="7" customFormat="1" ht="15.5" x14ac:dyDescent="0.35"/>
    <row r="74" spans="1:25" s="7" customFormat="1" ht="15.5" x14ac:dyDescent="0.35"/>
    <row r="75" spans="1:25" s="7" customFormat="1" ht="15.5" x14ac:dyDescent="0.35"/>
    <row r="76" spans="1:25" s="7" customFormat="1" ht="15.5" x14ac:dyDescent="0.35"/>
    <row r="77" spans="1:25" s="7" customFormat="1" ht="15.5" x14ac:dyDescent="0.35"/>
    <row r="78" spans="1:25" s="7" customFormat="1" ht="15.5" x14ac:dyDescent="0.35"/>
    <row r="79" spans="1:25" s="7" customFormat="1" ht="15.5" x14ac:dyDescent="0.35"/>
    <row r="80" spans="1:25" s="7" customFormat="1" ht="15.5" x14ac:dyDescent="0.35"/>
  </sheetData>
  <customSheetViews>
    <customSheetView guid="{BFC08D5E-669A-11D3-8948-005004102037}" scale="50" showGridLines="0" showRowCol="0" fitToPage="1" showRuler="0">
      <selection sqref="A1:E28"/>
      <pageMargins left="0.98425196850393704" right="0.98425196850393704" top="0.98425196850393704" bottom="0.98425196850393704" header="0.39370078740157483" footer="0.39370078740157483"/>
      <pageSetup paperSize="9" orientation="portrait" blackAndWhite="1" horizontalDpi="300" verticalDpi="300"/>
      <headerFooter alignWithMargins="0">
        <oddHeader>&amp;C&amp;"Times New Roman,normal"&amp;20Fast og Klammer A/S</oddHeader>
      </headerFooter>
    </customSheetView>
  </customSheetViews>
  <mergeCells count="13">
    <mergeCell ref="S61:T61"/>
    <mergeCell ref="B61:C61"/>
    <mergeCell ref="D61:E61"/>
    <mergeCell ref="F61:G61"/>
    <mergeCell ref="F17:G17"/>
    <mergeCell ref="F24:G24"/>
    <mergeCell ref="F34:G34"/>
    <mergeCell ref="B17:C17"/>
    <mergeCell ref="B24:C24"/>
    <mergeCell ref="D17:E17"/>
    <mergeCell ref="D24:E24"/>
    <mergeCell ref="D34:E34"/>
    <mergeCell ref="B34:C34"/>
  </mergeCells>
  <phoneticPr fontId="0" type="noConversion"/>
  <pageMargins left="0.98425196850393704" right="0.98425196850393704" top="0.98425196850393704" bottom="0.98425196850393704" header="0.39370078740157483" footer="0.39370078740157483"/>
  <pageSetup paperSize="9" orientation="portrait" blackAndWhite="1" horizontalDpi="300" verticalDpi="300"/>
  <headerFooter alignWithMargins="0">
    <oddHeader>&amp;C&amp;"Times New Roman,normal"&amp;20Fast og Klammer A/S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94"/>
  <sheetViews>
    <sheetView showGridLines="0" zoomScale="66" zoomScaleNormal="66" zoomScalePageLayoutView="150" workbookViewId="0">
      <selection activeCell="E1" sqref="E1"/>
    </sheetView>
  </sheetViews>
  <sheetFormatPr defaultColWidth="10.81640625" defaultRowHeight="13" x14ac:dyDescent="0.3"/>
  <cols>
    <col min="1" max="1" width="44" style="142" customWidth="1"/>
    <col min="2" max="2" width="11.453125" style="142" customWidth="1"/>
    <col min="3" max="3" width="12.453125" style="142" bestFit="1" customWidth="1"/>
    <col min="4" max="4" width="11.453125" style="142" customWidth="1"/>
    <col min="5" max="5" width="10.81640625" style="142"/>
    <col min="6" max="7" width="11" style="142" bestFit="1" customWidth="1"/>
    <col min="8" max="8" width="10.81640625" style="142"/>
    <col min="9" max="9" width="46.36328125" style="142" bestFit="1" customWidth="1"/>
    <col min="10" max="16384" width="10.81640625" style="142"/>
  </cols>
  <sheetData>
    <row r="1" spans="1:18" ht="23.5" x14ac:dyDescent="0.55000000000000004">
      <c r="A1" s="1" t="s">
        <v>40</v>
      </c>
    </row>
    <row r="2" spans="1:18" s="4" customFormat="1" x14ac:dyDescent="0.3">
      <c r="B2" s="3"/>
      <c r="C2" s="3"/>
      <c r="D2" s="3"/>
      <c r="E2" s="3"/>
      <c r="F2" s="3"/>
      <c r="G2" s="3"/>
      <c r="N2" s="143"/>
    </row>
    <row r="3" spans="1:18" ht="18.5" x14ac:dyDescent="0.45">
      <c r="A3" s="11" t="s">
        <v>43</v>
      </c>
      <c r="P3" s="4"/>
      <c r="R3" s="4"/>
    </row>
    <row r="4" spans="1:18" ht="18.5" x14ac:dyDescent="0.45">
      <c r="A4" s="253" t="s">
        <v>100</v>
      </c>
      <c r="I4" s="67" t="s">
        <v>69</v>
      </c>
      <c r="P4" s="4"/>
      <c r="R4" s="4"/>
    </row>
    <row r="5" spans="1:18" s="145" customFormat="1" ht="16" thickBot="1" x14ac:dyDescent="0.4">
      <c r="A5" s="144" t="s">
        <v>71</v>
      </c>
      <c r="B5" s="2"/>
      <c r="C5" s="2"/>
      <c r="D5" s="2"/>
      <c r="E5" s="2"/>
      <c r="F5" s="2"/>
      <c r="G5" s="2"/>
      <c r="I5" s="67" t="s">
        <v>79</v>
      </c>
      <c r="J5" s="68"/>
      <c r="K5" s="68"/>
      <c r="L5" s="68"/>
      <c r="M5" s="68"/>
      <c r="N5" s="2"/>
      <c r="O5" s="2"/>
    </row>
    <row r="6" spans="1:18" s="146" customFormat="1" ht="30" customHeight="1" x14ac:dyDescent="0.25">
      <c r="A6" s="81" t="s">
        <v>93</v>
      </c>
      <c r="B6" s="212" t="s">
        <v>47</v>
      </c>
      <c r="C6" s="216"/>
      <c r="D6" s="212" t="s">
        <v>52</v>
      </c>
      <c r="E6" s="216"/>
      <c r="F6" s="212" t="s">
        <v>10</v>
      </c>
      <c r="G6" s="213"/>
      <c r="I6" s="81" t="s">
        <v>93</v>
      </c>
      <c r="J6" s="212" t="str">
        <f>+B6</f>
        <v>Semipro</v>
      </c>
      <c r="K6" s="216"/>
      <c r="L6" s="212" t="str">
        <f>+D6</f>
        <v>Pro</v>
      </c>
      <c r="M6" s="216"/>
      <c r="N6" s="212" t="s">
        <v>10</v>
      </c>
      <c r="O6" s="213"/>
    </row>
    <row r="7" spans="1:18" s="145" customFormat="1" ht="15.5" x14ac:dyDescent="0.35">
      <c r="A7" s="190" t="s">
        <v>46</v>
      </c>
      <c r="B7" s="119" t="s">
        <v>11</v>
      </c>
      <c r="C7" s="119" t="s">
        <v>29</v>
      </c>
      <c r="D7" s="119" t="s">
        <v>11</v>
      </c>
      <c r="E7" s="119" t="s">
        <v>29</v>
      </c>
      <c r="F7" s="119" t="s">
        <v>11</v>
      </c>
      <c r="G7" s="113" t="s">
        <v>29</v>
      </c>
      <c r="I7" s="83" t="str">
        <f>+'Opg 5.11.2'!A18</f>
        <v>Danmark</v>
      </c>
      <c r="J7" s="119" t="s">
        <v>11</v>
      </c>
      <c r="K7" s="119" t="s">
        <v>29</v>
      </c>
      <c r="L7" s="119" t="s">
        <v>11</v>
      </c>
      <c r="M7" s="119" t="s">
        <v>29</v>
      </c>
      <c r="N7" s="119" t="s">
        <v>11</v>
      </c>
      <c r="O7" s="113" t="s">
        <v>29</v>
      </c>
    </row>
    <row r="8" spans="1:18" s="145" customFormat="1" ht="15.5" x14ac:dyDescent="0.35">
      <c r="A8" s="110" t="s">
        <v>12</v>
      </c>
      <c r="B8" s="157"/>
      <c r="C8" s="166"/>
      <c r="D8" s="157"/>
      <c r="E8" s="166"/>
      <c r="F8" s="157"/>
      <c r="G8" s="117"/>
      <c r="I8" s="84" t="s">
        <v>12</v>
      </c>
      <c r="J8" s="91"/>
      <c r="K8" s="94"/>
      <c r="L8" s="91"/>
      <c r="M8" s="94"/>
      <c r="N8" s="91"/>
      <c r="O8" s="88"/>
    </row>
    <row r="9" spans="1:18" s="145" customFormat="1" ht="15.5" x14ac:dyDescent="0.35">
      <c r="A9" s="151" t="s">
        <v>13</v>
      </c>
      <c r="B9" s="156"/>
      <c r="C9" s="153"/>
      <c r="D9" s="156"/>
      <c r="E9" s="153"/>
      <c r="F9" s="156"/>
      <c r="G9" s="155"/>
      <c r="I9" s="82" t="s">
        <v>13</v>
      </c>
      <c r="J9" s="92"/>
      <c r="K9" s="95"/>
      <c r="L9" s="92"/>
      <c r="M9" s="95"/>
      <c r="N9" s="156"/>
      <c r="O9" s="89"/>
    </row>
    <row r="10" spans="1:18" s="145" customFormat="1" ht="15.5" x14ac:dyDescent="0.35">
      <c r="A10" s="103" t="s">
        <v>14</v>
      </c>
      <c r="B10" s="122"/>
      <c r="C10" s="152"/>
      <c r="D10" s="122"/>
      <c r="E10" s="152"/>
      <c r="F10" s="122"/>
      <c r="G10" s="116"/>
      <c r="I10" s="102" t="s">
        <v>14</v>
      </c>
      <c r="J10" s="120"/>
      <c r="K10" s="127"/>
      <c r="L10" s="120"/>
      <c r="M10" s="127"/>
      <c r="N10" s="122"/>
      <c r="O10" s="114"/>
    </row>
    <row r="11" spans="1:18" s="145" customFormat="1" ht="15.5" x14ac:dyDescent="0.35">
      <c r="A11" s="151" t="s">
        <v>15</v>
      </c>
      <c r="B11" s="156"/>
      <c r="C11" s="153"/>
      <c r="D11" s="156"/>
      <c r="E11" s="153"/>
      <c r="F11" s="156"/>
      <c r="G11" s="155"/>
      <c r="I11" s="82" t="s">
        <v>15</v>
      </c>
      <c r="J11" s="92"/>
      <c r="K11" s="95"/>
      <c r="L11" s="156"/>
      <c r="M11" s="95"/>
      <c r="N11" s="156"/>
      <c r="O11" s="89"/>
      <c r="Q11" s="147"/>
    </row>
    <row r="12" spans="1:18" s="145" customFormat="1" ht="15.5" x14ac:dyDescent="0.35">
      <c r="A12" s="103" t="s">
        <v>16</v>
      </c>
      <c r="B12" s="122"/>
      <c r="C12" s="152"/>
      <c r="D12" s="122"/>
      <c r="E12" s="152"/>
      <c r="F12" s="122"/>
      <c r="G12" s="116"/>
      <c r="I12" s="203" t="s">
        <v>16</v>
      </c>
      <c r="J12" s="129"/>
      <c r="K12" s="128"/>
      <c r="L12" s="129"/>
      <c r="M12" s="128"/>
      <c r="N12" s="129"/>
      <c r="O12" s="159"/>
    </row>
    <row r="13" spans="1:18" s="146" customFormat="1" ht="30" customHeight="1" x14ac:dyDescent="0.35">
      <c r="A13" s="103" t="s">
        <v>65</v>
      </c>
      <c r="B13" s="122"/>
      <c r="C13" s="152"/>
      <c r="D13" s="122"/>
      <c r="E13" s="152"/>
      <c r="F13" s="122"/>
      <c r="G13" s="116"/>
      <c r="I13" s="202"/>
      <c r="J13" s="218" t="str">
        <f>+J6</f>
        <v>Semipro</v>
      </c>
      <c r="K13" s="219"/>
      <c r="L13" s="218" t="str">
        <f>+L6</f>
        <v>Pro</v>
      </c>
      <c r="M13" s="219"/>
      <c r="N13" s="218" t="s">
        <v>10</v>
      </c>
      <c r="O13" s="220"/>
    </row>
    <row r="14" spans="1:18" s="145" customFormat="1" ht="15.5" x14ac:dyDescent="0.35">
      <c r="A14" s="151" t="s">
        <v>67</v>
      </c>
      <c r="B14" s="191"/>
      <c r="C14" s="153"/>
      <c r="D14" s="191"/>
      <c r="E14" s="153"/>
      <c r="F14" s="156"/>
      <c r="G14" s="155"/>
      <c r="I14" s="83" t="str">
        <f>+'Opg 5.11.2'!A25</f>
        <v>Tyskland</v>
      </c>
      <c r="J14" s="119" t="s">
        <v>11</v>
      </c>
      <c r="K14" s="119" t="s">
        <v>29</v>
      </c>
      <c r="L14" s="119" t="s">
        <v>11</v>
      </c>
      <c r="M14" s="119" t="s">
        <v>29</v>
      </c>
      <c r="N14" s="119" t="s">
        <v>11</v>
      </c>
      <c r="O14" s="113" t="s">
        <v>29</v>
      </c>
    </row>
    <row r="15" spans="1:18" s="145" customFormat="1" ht="16" thickBot="1" x14ac:dyDescent="0.4">
      <c r="A15" s="111" t="s">
        <v>68</v>
      </c>
      <c r="B15" s="192"/>
      <c r="C15" s="154"/>
      <c r="D15" s="192"/>
      <c r="E15" s="154"/>
      <c r="F15" s="158"/>
      <c r="G15" s="118"/>
      <c r="I15" s="84" t="s">
        <v>12</v>
      </c>
      <c r="J15" s="91"/>
      <c r="K15" s="94"/>
      <c r="L15" s="91"/>
      <c r="M15" s="94"/>
      <c r="N15" s="157"/>
      <c r="O15" s="88"/>
    </row>
    <row r="16" spans="1:18" s="145" customFormat="1" ht="15.5" x14ac:dyDescent="0.35">
      <c r="I16" s="82" t="s">
        <v>13</v>
      </c>
      <c r="J16" s="92"/>
      <c r="K16" s="95"/>
      <c r="L16" s="92"/>
      <c r="M16" s="95"/>
      <c r="N16" s="92"/>
      <c r="O16" s="89"/>
    </row>
    <row r="17" spans="1:17" s="145" customFormat="1" ht="15.5" x14ac:dyDescent="0.35">
      <c r="I17" s="102" t="s">
        <v>14</v>
      </c>
      <c r="J17" s="122"/>
      <c r="K17" s="127"/>
      <c r="L17" s="120"/>
      <c r="M17" s="127"/>
      <c r="N17" s="122"/>
      <c r="O17" s="116"/>
    </row>
    <row r="18" spans="1:17" s="145" customFormat="1" ht="15.5" x14ac:dyDescent="0.35">
      <c r="I18" s="82" t="s">
        <v>15</v>
      </c>
      <c r="J18" s="92"/>
      <c r="K18" s="95"/>
      <c r="L18" s="156"/>
      <c r="M18" s="95"/>
      <c r="N18" s="156"/>
      <c r="O18" s="155"/>
      <c r="Q18" s="147"/>
    </row>
    <row r="19" spans="1:17" s="145" customFormat="1" ht="16" thickBot="1" x14ac:dyDescent="0.4">
      <c r="I19" s="111" t="s">
        <v>16</v>
      </c>
      <c r="J19" s="158"/>
      <c r="K19" s="154"/>
      <c r="L19" s="158"/>
      <c r="M19" s="154"/>
      <c r="N19" s="158"/>
      <c r="O19" s="118"/>
      <c r="P19" s="7"/>
      <c r="Q19" s="147"/>
    </row>
    <row r="20" spans="1:17" s="145" customFormat="1" ht="15.5" x14ac:dyDescent="0.35">
      <c r="A20" s="144" t="s">
        <v>70</v>
      </c>
      <c r="I20" s="68"/>
      <c r="J20" s="148"/>
      <c r="K20" s="74"/>
      <c r="L20" s="148"/>
      <c r="M20" s="74"/>
      <c r="N20" s="148"/>
      <c r="O20" s="74"/>
    </row>
    <row r="21" spans="1:17" s="145" customFormat="1" ht="16" thickBot="1" x14ac:dyDescent="0.4">
      <c r="A21" s="29" t="s">
        <v>75</v>
      </c>
      <c r="B21" s="29"/>
      <c r="C21" s="29"/>
      <c r="I21" s="75" t="s">
        <v>83</v>
      </c>
      <c r="J21" s="68"/>
      <c r="K21" s="74"/>
      <c r="L21" s="68"/>
      <c r="M21" s="74"/>
      <c r="N21" s="68"/>
      <c r="O21" s="74"/>
    </row>
    <row r="22" spans="1:17" s="146" customFormat="1" ht="30" customHeight="1" x14ac:dyDescent="0.35">
      <c r="A22" s="32"/>
      <c r="B22" s="16" t="s">
        <v>47</v>
      </c>
      <c r="C22" s="17" t="s">
        <v>52</v>
      </c>
      <c r="D22" s="145"/>
      <c r="E22" s="145"/>
      <c r="F22" s="145"/>
      <c r="G22" s="145"/>
      <c r="I22" s="81" t="s">
        <v>93</v>
      </c>
      <c r="J22" s="212" t="str">
        <f>+J6</f>
        <v>Semipro</v>
      </c>
      <c r="K22" s="216"/>
      <c r="L22" s="212" t="str">
        <f>+L13</f>
        <v>Pro</v>
      </c>
      <c r="M22" s="216"/>
      <c r="N22" s="212" t="s">
        <v>10</v>
      </c>
      <c r="O22" s="213"/>
    </row>
    <row r="23" spans="1:17" s="145" customFormat="1" ht="15.5" x14ac:dyDescent="0.35">
      <c r="A23" s="21" t="s">
        <v>51</v>
      </c>
      <c r="B23" s="33"/>
      <c r="C23" s="34"/>
      <c r="I23" s="83" t="s">
        <v>17</v>
      </c>
      <c r="J23" s="130" t="s">
        <v>11</v>
      </c>
      <c r="K23" s="119" t="s">
        <v>29</v>
      </c>
      <c r="L23" s="119" t="s">
        <v>11</v>
      </c>
      <c r="M23" s="119" t="s">
        <v>29</v>
      </c>
      <c r="N23" s="119" t="s">
        <v>11</v>
      </c>
      <c r="O23" s="113" t="s">
        <v>29</v>
      </c>
    </row>
    <row r="24" spans="1:17" s="145" customFormat="1" ht="15.5" x14ac:dyDescent="0.35">
      <c r="A24" s="18" t="s">
        <v>82</v>
      </c>
      <c r="B24" s="31"/>
      <c r="C24" s="30"/>
      <c r="I24" s="110" t="s">
        <v>12</v>
      </c>
      <c r="J24" s="167"/>
      <c r="K24" s="166"/>
      <c r="L24" s="157"/>
      <c r="M24" s="166"/>
      <c r="N24" s="157"/>
      <c r="O24" s="117"/>
    </row>
    <row r="25" spans="1:17" s="145" customFormat="1" ht="15.5" x14ac:dyDescent="0.35">
      <c r="A25" s="20" t="s">
        <v>53</v>
      </c>
      <c r="B25" s="35"/>
      <c r="C25" s="193"/>
      <c r="I25" s="151" t="s">
        <v>13</v>
      </c>
      <c r="J25" s="168"/>
      <c r="K25" s="153"/>
      <c r="L25" s="156"/>
      <c r="M25" s="153"/>
      <c r="N25" s="156"/>
      <c r="O25" s="155"/>
    </row>
    <row r="26" spans="1:17" s="145" customFormat="1" ht="31" x14ac:dyDescent="0.35">
      <c r="A26" s="37" t="s">
        <v>54</v>
      </c>
      <c r="B26" s="33"/>
      <c r="C26" s="34"/>
      <c r="I26" s="103" t="s">
        <v>14</v>
      </c>
      <c r="J26" s="134"/>
      <c r="K26" s="152"/>
      <c r="L26" s="122"/>
      <c r="M26" s="152"/>
      <c r="N26" s="122"/>
      <c r="O26" s="116"/>
    </row>
    <row r="27" spans="1:17" s="145" customFormat="1" ht="15.5" x14ac:dyDescent="0.35">
      <c r="A27" s="18" t="s">
        <v>72</v>
      </c>
      <c r="B27" s="31"/>
      <c r="C27" s="30"/>
      <c r="I27" s="151" t="s">
        <v>15</v>
      </c>
      <c r="J27" s="168"/>
      <c r="K27" s="153"/>
      <c r="L27" s="156"/>
      <c r="M27" s="153"/>
      <c r="N27" s="156"/>
      <c r="O27" s="155"/>
    </row>
    <row r="28" spans="1:17" s="145" customFormat="1" ht="15.5" x14ac:dyDescent="0.35">
      <c r="A28" s="173" t="s">
        <v>96</v>
      </c>
      <c r="B28" s="35"/>
      <c r="C28" s="36"/>
      <c r="I28" s="103" t="s">
        <v>16</v>
      </c>
      <c r="J28" s="134"/>
      <c r="K28" s="128"/>
      <c r="L28" s="129"/>
      <c r="M28" s="128"/>
      <c r="N28" s="122"/>
      <c r="O28" s="116"/>
      <c r="P28" s="147"/>
      <c r="Q28" s="147"/>
    </row>
    <row r="29" spans="1:17" s="145" customFormat="1" ht="16" thickBot="1" x14ac:dyDescent="0.4">
      <c r="A29" s="22" t="s">
        <v>6</v>
      </c>
      <c r="B29" s="38"/>
      <c r="C29" s="194"/>
      <c r="I29" s="110" t="s">
        <v>18</v>
      </c>
      <c r="J29" s="136"/>
      <c r="K29" s="105"/>
      <c r="L29" s="106"/>
      <c r="M29" s="105"/>
      <c r="N29" s="157"/>
      <c r="O29" s="117"/>
      <c r="P29" s="7"/>
    </row>
    <row r="30" spans="1:17" s="145" customFormat="1" ht="15.5" x14ac:dyDescent="0.35">
      <c r="I30" s="103" t="s">
        <v>31</v>
      </c>
      <c r="J30" s="169"/>
      <c r="K30" s="160"/>
      <c r="L30" s="161"/>
      <c r="M30" s="160"/>
      <c r="N30" s="122"/>
      <c r="O30" s="116"/>
      <c r="Q30" s="147"/>
    </row>
    <row r="31" spans="1:17" s="145" customFormat="1" ht="16" thickBot="1" x14ac:dyDescent="0.4">
      <c r="A31" s="144" t="s">
        <v>70</v>
      </c>
      <c r="I31" s="110" t="s">
        <v>19</v>
      </c>
      <c r="J31" s="136"/>
      <c r="K31" s="105"/>
      <c r="L31" s="106"/>
      <c r="M31" s="105"/>
      <c r="N31" s="157"/>
      <c r="O31" s="117"/>
    </row>
    <row r="32" spans="1:17" s="145" customFormat="1" ht="18" customHeight="1" x14ac:dyDescent="0.35">
      <c r="A32" s="81" t="str">
        <f>+A6</f>
        <v>(beløb i 1.000 kr.)</v>
      </c>
      <c r="B32" s="212" t="str">
        <f>+B6</f>
        <v>Semipro</v>
      </c>
      <c r="C32" s="216"/>
      <c r="D32" s="212" t="str">
        <f>+D6</f>
        <v>Pro</v>
      </c>
      <c r="E32" s="216"/>
      <c r="F32" s="212" t="str">
        <f>+F6</f>
        <v>I alt</v>
      </c>
      <c r="G32" s="213"/>
      <c r="I32" s="66" t="str">
        <f>+'Opg 5.11.2'!A44</f>
        <v>Fast løn</v>
      </c>
      <c r="J32" s="139"/>
      <c r="K32" s="7"/>
      <c r="L32" s="7"/>
      <c r="M32" s="7"/>
      <c r="N32" s="164"/>
      <c r="O32" s="162"/>
      <c r="P32" s="7"/>
    </row>
    <row r="33" spans="1:16" s="145" customFormat="1" ht="15.5" x14ac:dyDescent="0.35">
      <c r="A33" s="103" t="str">
        <f>+'Opg 5.11.2'!A35</f>
        <v>Markeder i alt</v>
      </c>
      <c r="B33" s="119" t="s">
        <v>73</v>
      </c>
      <c r="C33" s="119" t="s">
        <v>11</v>
      </c>
      <c r="D33" s="119" t="s">
        <v>73</v>
      </c>
      <c r="E33" s="119" t="s">
        <v>11</v>
      </c>
      <c r="F33" s="119" t="s">
        <v>73</v>
      </c>
      <c r="G33" s="113" t="s">
        <v>11</v>
      </c>
      <c r="I33" s="66" t="str">
        <f>+'Opg 5.11.2'!A45</f>
        <v>Kontorholdsomkostninger</v>
      </c>
      <c r="J33" s="137"/>
      <c r="K33" s="2"/>
      <c r="L33" s="2"/>
      <c r="M33" s="2"/>
      <c r="N33" s="164"/>
      <c r="O33" s="162"/>
    </row>
    <row r="34" spans="1:16" s="145" customFormat="1" ht="15.5" x14ac:dyDescent="0.35">
      <c r="A34" s="103" t="s">
        <v>74</v>
      </c>
      <c r="B34" s="122"/>
      <c r="C34" s="195"/>
      <c r="D34" s="122"/>
      <c r="E34" s="195"/>
      <c r="F34" s="122"/>
      <c r="G34" s="116"/>
      <c r="I34" s="66" t="str">
        <f>+'Opg 5.11.2'!A46</f>
        <v>Rejser og repræsentation</v>
      </c>
      <c r="J34" s="137"/>
      <c r="K34" s="2"/>
      <c r="L34" s="2"/>
      <c r="M34" s="2"/>
      <c r="N34" s="164"/>
      <c r="O34" s="162"/>
    </row>
    <row r="35" spans="1:16" s="145" customFormat="1" ht="15.5" x14ac:dyDescent="0.35">
      <c r="A35" s="151" t="s">
        <v>76</v>
      </c>
      <c r="B35" s="156"/>
      <c r="C35" s="156"/>
      <c r="D35" s="156"/>
      <c r="E35" s="156"/>
      <c r="F35" s="156"/>
      <c r="G35" s="155"/>
      <c r="I35" s="66" t="str">
        <f>+'Opg 5.11.2'!A47</f>
        <v>Husleje</v>
      </c>
      <c r="J35" s="137"/>
      <c r="K35" s="2"/>
      <c r="L35" s="2"/>
      <c r="M35" s="2"/>
      <c r="N35" s="164"/>
      <c r="O35" s="162"/>
    </row>
    <row r="36" spans="1:16" s="145" customFormat="1" ht="15.5" x14ac:dyDescent="0.35">
      <c r="A36" s="151" t="s">
        <v>66</v>
      </c>
      <c r="B36" s="156"/>
      <c r="C36" s="156"/>
      <c r="D36" s="156"/>
      <c r="E36" s="156"/>
      <c r="F36" s="156"/>
      <c r="G36" s="155"/>
      <c r="I36" s="66" t="str">
        <f>+'Opg 5.11.2'!A48</f>
        <v>Revisionshonorar</v>
      </c>
      <c r="J36" s="137"/>
      <c r="K36" s="2"/>
      <c r="L36" s="2"/>
      <c r="M36" s="2"/>
      <c r="N36" s="164"/>
      <c r="O36" s="162"/>
    </row>
    <row r="37" spans="1:16" s="145" customFormat="1" ht="15.5" x14ac:dyDescent="0.35">
      <c r="A37" s="110" t="s">
        <v>77</v>
      </c>
      <c r="B37" s="157"/>
      <c r="C37" s="157"/>
      <c r="D37" s="157"/>
      <c r="E37" s="157"/>
      <c r="F37" s="157"/>
      <c r="G37" s="117"/>
      <c r="I37" s="66" t="str">
        <f>+'Opg 5.11.2'!A49</f>
        <v>Bildrift</v>
      </c>
      <c r="J37" s="139"/>
      <c r="K37" s="7"/>
      <c r="L37" s="7"/>
      <c r="M37" s="7"/>
      <c r="N37" s="164"/>
      <c r="O37" s="162"/>
      <c r="P37" s="7"/>
    </row>
    <row r="38" spans="1:16" s="145" customFormat="1" ht="15.5" x14ac:dyDescent="0.35">
      <c r="A38" s="103" t="s">
        <v>78</v>
      </c>
      <c r="B38" s="122"/>
      <c r="C38" s="122"/>
      <c r="D38" s="122"/>
      <c r="E38" s="122"/>
      <c r="F38" s="122"/>
      <c r="G38" s="196"/>
      <c r="I38" s="66" t="str">
        <f>+A39</f>
        <v>Konsulenthonorar</v>
      </c>
      <c r="J38" s="139"/>
      <c r="K38" s="7"/>
      <c r="L38" s="7"/>
      <c r="M38" s="7"/>
      <c r="N38" s="164"/>
      <c r="O38" s="162"/>
      <c r="P38" s="7"/>
    </row>
    <row r="39" spans="1:16" s="145" customFormat="1" ht="15.5" x14ac:dyDescent="0.35">
      <c r="A39" s="151" t="s">
        <v>4</v>
      </c>
      <c r="B39" s="197"/>
      <c r="C39" s="198"/>
      <c r="D39" s="197"/>
      <c r="E39" s="198"/>
      <c r="F39" s="156"/>
      <c r="G39" s="199"/>
      <c r="I39" s="66" t="str">
        <f>+'Opg 5.11.2'!A50</f>
        <v>Øvrige omkostninger</v>
      </c>
      <c r="J39" s="139"/>
      <c r="K39" s="7"/>
      <c r="L39" s="7"/>
      <c r="M39" s="7"/>
      <c r="N39" s="164"/>
      <c r="O39" s="162"/>
      <c r="P39" s="7"/>
    </row>
    <row r="40" spans="1:16" s="145" customFormat="1" ht="16" thickBot="1" x14ac:dyDescent="0.4">
      <c r="A40" s="111" t="s">
        <v>97</v>
      </c>
      <c r="B40" s="158"/>
      <c r="C40" s="200"/>
      <c r="D40" s="158"/>
      <c r="E40" s="200"/>
      <c r="F40" s="158"/>
      <c r="G40" s="201"/>
      <c r="I40" s="204" t="str">
        <f>+'Opg 5.11.2'!A51</f>
        <v>Kontante Kapacitetsomkostninger:</v>
      </c>
      <c r="J40" s="138"/>
      <c r="K40" s="109"/>
      <c r="L40" s="109"/>
      <c r="M40" s="109"/>
      <c r="N40" s="165"/>
      <c r="O40" s="163"/>
      <c r="P40" s="7"/>
    </row>
    <row r="41" spans="1:16" s="145" customFormat="1" ht="15.5" x14ac:dyDescent="0.35">
      <c r="I41" s="108" t="s">
        <v>25</v>
      </c>
      <c r="J41" s="138"/>
      <c r="K41" s="109"/>
      <c r="L41" s="109"/>
      <c r="M41" s="109"/>
      <c r="N41" s="205"/>
      <c r="O41" s="116"/>
    </row>
    <row r="42" spans="1:16" s="145" customFormat="1" ht="15.5" x14ac:dyDescent="0.35">
      <c r="I42" s="66" t="s">
        <v>26</v>
      </c>
      <c r="J42" s="139"/>
      <c r="K42" s="7"/>
      <c r="L42" s="7"/>
      <c r="M42" s="7"/>
      <c r="N42" s="164"/>
      <c r="O42" s="162"/>
    </row>
    <row r="43" spans="1:16" s="145" customFormat="1" ht="15.5" x14ac:dyDescent="0.35">
      <c r="I43" s="103" t="s">
        <v>27</v>
      </c>
      <c r="J43" s="136"/>
      <c r="K43" s="105"/>
      <c r="L43" s="106"/>
      <c r="M43" s="105"/>
      <c r="N43" s="122"/>
      <c r="O43" s="116"/>
    </row>
    <row r="44" spans="1:16" s="145" customFormat="1" ht="15.5" x14ac:dyDescent="0.35">
      <c r="I44" s="110" t="s">
        <v>28</v>
      </c>
      <c r="J44" s="138"/>
      <c r="K44" s="109"/>
      <c r="L44" s="109"/>
      <c r="M44" s="109"/>
      <c r="N44" s="157"/>
      <c r="O44" s="117"/>
    </row>
    <row r="45" spans="1:16" s="145" customFormat="1" ht="16" thickBot="1" x14ac:dyDescent="0.4">
      <c r="I45" s="111" t="s">
        <v>30</v>
      </c>
      <c r="J45" s="140"/>
      <c r="K45" s="112"/>
      <c r="L45" s="112"/>
      <c r="M45" s="112"/>
      <c r="N45" s="158"/>
      <c r="O45" s="118"/>
    </row>
    <row r="46" spans="1:16" s="145" customFormat="1" ht="15.5" x14ac:dyDescent="0.35">
      <c r="I46" s="2"/>
      <c r="J46" s="2"/>
      <c r="K46" s="2"/>
      <c r="L46" s="2"/>
      <c r="M46" s="2"/>
      <c r="N46" s="2"/>
      <c r="O46" s="2"/>
    </row>
    <row r="47" spans="1:16" s="145" customFormat="1" ht="15.5" x14ac:dyDescent="0.35">
      <c r="I47" s="2"/>
      <c r="J47" s="2"/>
      <c r="K47" s="2"/>
      <c r="L47" s="2"/>
      <c r="M47" s="2"/>
      <c r="N47" s="149"/>
      <c r="O47" s="2"/>
    </row>
    <row r="48" spans="1:16" s="145" customFormat="1" ht="15.5" x14ac:dyDescent="0.35">
      <c r="H48" s="2"/>
      <c r="I48" s="2"/>
      <c r="J48" s="2"/>
      <c r="K48" s="2"/>
      <c r="L48" s="2"/>
      <c r="M48" s="2"/>
      <c r="N48" s="2"/>
      <c r="O48" s="2"/>
    </row>
    <row r="49" spans="8:14" s="145" customFormat="1" ht="15.5" x14ac:dyDescent="0.35">
      <c r="H49" s="68"/>
      <c r="I49" s="2"/>
      <c r="J49" s="2"/>
      <c r="K49" s="2"/>
      <c r="L49" s="2"/>
      <c r="M49" s="2"/>
      <c r="N49" s="150"/>
    </row>
    <row r="50" spans="8:14" s="145" customFormat="1" ht="15.5" x14ac:dyDescent="0.35">
      <c r="H50" s="77"/>
      <c r="I50" s="68"/>
      <c r="J50" s="68"/>
      <c r="K50" s="68"/>
      <c r="L50" s="2"/>
      <c r="M50" s="2"/>
    </row>
    <row r="51" spans="8:14" s="145" customFormat="1" ht="15.5" x14ac:dyDescent="0.35">
      <c r="H51" s="2"/>
      <c r="I51" s="77"/>
      <c r="J51" s="77"/>
      <c r="K51" s="77"/>
      <c r="L51" s="77"/>
      <c r="M51" s="77"/>
    </row>
    <row r="52" spans="8:14" s="145" customFormat="1" ht="15.5" x14ac:dyDescent="0.35">
      <c r="H52" s="2"/>
      <c r="I52" s="2"/>
      <c r="J52" s="2"/>
      <c r="K52" s="2"/>
      <c r="L52" s="68"/>
      <c r="M52" s="74"/>
    </row>
    <row r="53" spans="8:14" s="145" customFormat="1" ht="15.5" x14ac:dyDescent="0.35">
      <c r="H53" s="2"/>
      <c r="I53" s="2"/>
      <c r="J53" s="2"/>
      <c r="K53" s="2"/>
      <c r="L53" s="68"/>
      <c r="M53" s="74"/>
    </row>
    <row r="54" spans="8:14" s="145" customFormat="1" ht="15.5" x14ac:dyDescent="0.35">
      <c r="H54" s="2"/>
      <c r="I54" s="78"/>
      <c r="J54" s="79"/>
      <c r="K54" s="79"/>
      <c r="L54" s="68"/>
      <c r="M54" s="74"/>
    </row>
    <row r="55" spans="8:14" s="145" customFormat="1" ht="15.5" x14ac:dyDescent="0.35">
      <c r="H55" s="2"/>
      <c r="I55" s="78"/>
      <c r="J55" s="79"/>
      <c r="K55" s="78"/>
      <c r="L55" s="68"/>
      <c r="M55" s="74"/>
    </row>
    <row r="56" spans="8:14" s="145" customFormat="1" ht="15.5" x14ac:dyDescent="0.35">
      <c r="H56" s="2"/>
      <c r="I56" s="2"/>
      <c r="J56" s="2"/>
      <c r="K56" s="2"/>
    </row>
    <row r="57" spans="8:14" s="145" customFormat="1" ht="15.5" x14ac:dyDescent="0.35">
      <c r="H57" s="2"/>
      <c r="I57" s="2"/>
      <c r="J57" s="2"/>
      <c r="K57" s="2"/>
    </row>
    <row r="58" spans="8:14" s="145" customFormat="1" ht="15.5" x14ac:dyDescent="0.35">
      <c r="I58" s="2"/>
      <c r="J58" s="2"/>
      <c r="K58" s="2"/>
    </row>
    <row r="59" spans="8:14" s="145" customFormat="1" ht="15.5" x14ac:dyDescent="0.35"/>
    <row r="60" spans="8:14" s="145" customFormat="1" ht="15.5" x14ac:dyDescent="0.35"/>
    <row r="61" spans="8:14" s="145" customFormat="1" ht="15.5" x14ac:dyDescent="0.35"/>
    <row r="62" spans="8:14" s="145" customFormat="1" ht="15.5" x14ac:dyDescent="0.35"/>
    <row r="63" spans="8:14" s="145" customFormat="1" ht="15.5" x14ac:dyDescent="0.35"/>
    <row r="64" spans="8:14" s="145" customFormat="1" ht="15.5" x14ac:dyDescent="0.35"/>
    <row r="65" s="145" customFormat="1" ht="15.5" x14ac:dyDescent="0.35"/>
    <row r="66" s="145" customFormat="1" ht="15.5" x14ac:dyDescent="0.35"/>
    <row r="67" s="145" customFormat="1" ht="15.5" x14ac:dyDescent="0.35"/>
    <row r="68" s="145" customFormat="1" ht="15.5" x14ac:dyDescent="0.35"/>
    <row r="69" s="145" customFormat="1" ht="15.5" x14ac:dyDescent="0.35"/>
    <row r="70" s="145" customFormat="1" ht="15.5" x14ac:dyDescent="0.35"/>
    <row r="71" s="145" customFormat="1" ht="15.5" x14ac:dyDescent="0.35"/>
    <row r="72" s="145" customFormat="1" ht="15.5" x14ac:dyDescent="0.35"/>
    <row r="73" s="145" customFormat="1" ht="15.5" x14ac:dyDescent="0.35"/>
    <row r="74" s="145" customFormat="1" ht="15.5" x14ac:dyDescent="0.35"/>
    <row r="75" s="145" customFormat="1" ht="15.5" x14ac:dyDescent="0.35"/>
    <row r="76" s="145" customFormat="1" ht="15.5" x14ac:dyDescent="0.35"/>
    <row r="77" s="145" customFormat="1" ht="15.5" x14ac:dyDescent="0.35"/>
    <row r="78" s="145" customFormat="1" ht="15.5" x14ac:dyDescent="0.35"/>
    <row r="79" s="145" customFormat="1" ht="15.5" x14ac:dyDescent="0.35"/>
    <row r="80" s="145" customFormat="1" ht="15.5" x14ac:dyDescent="0.35"/>
    <row r="81" spans="9:15" s="145" customFormat="1" ht="15.5" x14ac:dyDescent="0.35"/>
    <row r="82" spans="9:15" s="145" customFormat="1" ht="15.5" x14ac:dyDescent="0.35"/>
    <row r="83" spans="9:15" s="145" customFormat="1" ht="15.5" x14ac:dyDescent="0.35"/>
    <row r="84" spans="9:15" s="145" customFormat="1" ht="15.5" x14ac:dyDescent="0.35"/>
    <row r="85" spans="9:15" s="145" customFormat="1" ht="15.5" x14ac:dyDescent="0.35"/>
    <row r="86" spans="9:15" s="145" customFormat="1" ht="15.5" x14ac:dyDescent="0.35"/>
    <row r="87" spans="9:15" s="145" customFormat="1" ht="15.5" x14ac:dyDescent="0.35"/>
    <row r="88" spans="9:15" s="145" customFormat="1" ht="15.5" x14ac:dyDescent="0.35"/>
    <row r="89" spans="9:15" s="145" customFormat="1" ht="15.5" x14ac:dyDescent="0.35"/>
    <row r="90" spans="9:15" s="145" customFormat="1" ht="15.5" x14ac:dyDescent="0.35"/>
    <row r="91" spans="9:15" s="145" customFormat="1" ht="15.5" x14ac:dyDescent="0.35"/>
    <row r="92" spans="9:15" s="145" customFormat="1" ht="15.5" x14ac:dyDescent="0.35"/>
    <row r="93" spans="9:15" s="145" customFormat="1" ht="15.5" x14ac:dyDescent="0.35"/>
    <row r="94" spans="9:15" ht="15.5" x14ac:dyDescent="0.35">
      <c r="I94" s="145"/>
      <c r="J94" s="145"/>
      <c r="K94" s="145"/>
      <c r="L94" s="145"/>
      <c r="M94" s="145"/>
      <c r="N94" s="145"/>
      <c r="O94" s="145"/>
    </row>
  </sheetData>
  <mergeCells count="15">
    <mergeCell ref="B32:C32"/>
    <mergeCell ref="D32:E32"/>
    <mergeCell ref="F32:G32"/>
    <mergeCell ref="J22:K22"/>
    <mergeCell ref="L22:M22"/>
    <mergeCell ref="J13:K13"/>
    <mergeCell ref="L13:M13"/>
    <mergeCell ref="N6:O6"/>
    <mergeCell ref="N13:O13"/>
    <mergeCell ref="N22:O22"/>
    <mergeCell ref="F6:G6"/>
    <mergeCell ref="B6:C6"/>
    <mergeCell ref="D6:E6"/>
    <mergeCell ref="L6:M6"/>
    <mergeCell ref="J6:K6"/>
  </mergeCells>
  <phoneticPr fontId="7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2</vt:i4>
      </vt:variant>
    </vt:vector>
  </HeadingPairs>
  <TitlesOfParts>
    <vt:vector size="6" baseType="lpstr">
      <vt:lpstr>Bilag 1 - Uddrag af regnskab </vt:lpstr>
      <vt:lpstr>Budgetforudsætninger</vt:lpstr>
      <vt:lpstr>Opg 5.11.2</vt:lpstr>
      <vt:lpstr>Opg 5.11.3</vt:lpstr>
      <vt:lpstr>Regnskab</vt:lpstr>
      <vt:lpstr>'Opg 5.11.2'!Udskriftsområde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Fast og Klammer</dc:title>
  <dc:creator>Karsten Dalgaard</dc:creator>
  <cp:lastModifiedBy>Jeanette Willert</cp:lastModifiedBy>
  <cp:lastPrinted>2003-08-04T11:07:57Z</cp:lastPrinted>
  <dcterms:created xsi:type="dcterms:W3CDTF">1998-08-06T13:58:08Z</dcterms:created>
  <dcterms:modified xsi:type="dcterms:W3CDTF">2023-08-12T21:02:41Z</dcterms:modified>
</cp:coreProperties>
</file>