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w.acc\Documents\Bøger\Opgavesamling til Virksomhedens Økonomistyring\VØSO - 4 udgave 2022 - 2023\VØSO - kapitel 2\"/>
    </mc:Choice>
  </mc:AlternateContent>
  <xr:revisionPtr revIDLastSave="0" documentId="8_{1BE49250-F885-44AE-B3D9-B781816C7B1B}" xr6:coauthVersionLast="47" xr6:coauthVersionMax="47" xr10:uidLastSave="{00000000-0000-0000-0000-000000000000}"/>
  <bookViews>
    <workbookView xWindow="-110" yWindow="-110" windowWidth="19420" windowHeight="11620" tabRatio="929" activeTab="3" xr2:uid="{00000000-000D-0000-FFFF-FFFF00000000}"/>
  </bookViews>
  <sheets>
    <sheet name="Tabel 1" sheetId="3" r:id="rId1"/>
    <sheet name="Tabel 2" sheetId="4" r:id="rId2"/>
    <sheet name="Tabel 3" sheetId="5" r:id="rId3"/>
    <sheet name="Opg 2.2.1 - løsning" sheetId="6" r:id="rId4"/>
  </sheets>
  <definedNames>
    <definedName name="BidragMålelighed">#REF!</definedName>
    <definedName name="Bidragsregnskab">#REF!</definedName>
    <definedName name="Fordeling">#REF!</definedName>
    <definedName name="Gager">#REF!</definedName>
    <definedName name="Kommentarer_til_opgaverne">#REF!</definedName>
    <definedName name="Regnskab">#REF!</definedName>
    <definedName name="wrn.HeleOpgaven." hidden="1">{"Spørgsmål",#N/A,FALSE,"Spørgsmål";"FuldOpgavetekst",#N/A,FALSE,"Fulde opgavetekst";"Regnskabet",#N/A,FALSE,"Fig. 1.3 Regnskab";"Gager m.m",#N/A,FALSE,"Fig. 1.4 Gager, løn, etc.";"Omkostningsfordeling",#N/A,FALSE,"Fig. 1.5 Omkostningsfordeling";"Bidragsregnskab",#N/A,FALSE,"Opg. 1.3 Bidragsregnskab";"Bidrag inkl.målelighed",#N/A,FALSE,"Opg. 1.4 Bidrag+målelighed";"Kommentarer",#N/A,FALSE,"Kommentarer opg. 1.3-1.4";"Kommentar2",#N/A,FALSE,"Kommentar opg. 1.1-1.2+1.5-1.7"}</definedName>
  </definedNames>
  <calcPr calcId="191029"/>
  <customWorkbookViews>
    <customWorkbookView name="Bidrag inkl.målelighed (Opg. 1.4 Bidrag+målelighed)" guid="{BFC08D57-669A-11D3-8948-005004102037}" maximized="1" xWindow="1" yWindow="-4" windowWidth="797" windowHeight="432" activeSheetId="6"/>
    <customWorkbookView name="Bidragsregnskab (Opg. 1.3 Bidragsregnskab)" guid="{BFC08D58-669A-11D3-8948-005004102037}" maximized="1" xWindow="1" yWindow="-4" windowWidth="797" windowHeight="432" activeSheetId="5"/>
    <customWorkbookView name="FuldOpgavetekst (Fulde opgavetekst)" guid="{BFC08D59-669A-11D3-8948-005004102037}" maximized="1" xWindow="1" yWindow="-4" windowWidth="797" windowHeight="432" activeSheetId="9"/>
    <customWorkbookView name="Gager m.m (Fig. 1.4 Gager, løn, etc.)" guid="{BFC08D5A-669A-11D3-8948-005004102037}" maximized="1" xWindow="1" yWindow="-4" windowWidth="797" windowHeight="432" activeSheetId="3"/>
    <customWorkbookView name="Kommentar2 (Kommentar opg. 1.1-1.2+1.5-1.7)" guid="{BFC08D5B-669A-11D3-8948-005004102037}" maximized="1" xWindow="1" yWindow="-4" windowWidth="797" windowHeight="432" activeSheetId="8"/>
    <customWorkbookView name="Kommentarer (Kommentarer opg. 1.3-1.4)" guid="{BFC08D5C-669A-11D3-8948-005004102037}" maximized="1" xWindow="1" yWindow="-4" windowWidth="797" windowHeight="432" activeSheetId="7"/>
    <customWorkbookView name="Omkostningsfordeling (Fig. 1.5 Omkostningsfordeling)" guid="{BFC08D5D-669A-11D3-8948-005004102037}" maximized="1" xWindow="1" yWindow="-4" windowWidth="797" windowHeight="432" activeSheetId="4"/>
    <customWorkbookView name="Regnskabet (Fig. 1.3 Regnskab)" guid="{BFC08D5E-669A-11D3-8948-005004102037}" maximized="1" xWindow="1" yWindow="-4" windowWidth="797" windowHeight="432" activeSheetId="2"/>
    <customWorkbookView name="Spørgsmål (Spørgsmål)" guid="{BFC08D5F-669A-11D3-8948-005004102037}" maximized="1" xWindow="1" yWindow="-4" windowWidth="797" windowHeight="43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6" l="1"/>
  <c r="F15" i="5"/>
  <c r="C15" i="5"/>
  <c r="D15" i="5"/>
  <c r="E15" i="5"/>
  <c r="C30" i="4"/>
  <c r="B7" i="6"/>
  <c r="I5" i="6"/>
  <c r="B38" i="6"/>
  <c r="B29" i="6"/>
  <c r="B35" i="6"/>
  <c r="B34" i="6"/>
  <c r="B33" i="6"/>
  <c r="B32" i="6"/>
  <c r="B31" i="6"/>
  <c r="B30" i="6"/>
  <c r="B28" i="6"/>
  <c r="G5" i="6"/>
  <c r="E5" i="6"/>
  <c r="C5" i="6"/>
  <c r="F19" i="5"/>
  <c r="E19" i="5"/>
  <c r="D19" i="5"/>
  <c r="C19" i="5"/>
  <c r="F21" i="3"/>
  <c r="E21" i="3"/>
  <c r="D21" i="3"/>
  <c r="C21" i="3"/>
  <c r="E14" i="4"/>
  <c r="E30" i="4"/>
  <c r="D14" i="4"/>
  <c r="D30" i="4"/>
  <c r="C14" i="4"/>
  <c r="B14" i="4"/>
  <c r="B3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 tilfreds Microsoft Office-bruger</author>
  </authors>
  <commentList>
    <comment ref="B11" authorId="0" shapeId="0" xr:uid="{6147FE48-D084-4E9C-AF3A-D65D1201B200}">
      <text>
        <r>
          <rPr>
            <sz val="8"/>
            <color rgb="FF000000"/>
            <rFont val="Tahoma"/>
            <family val="2"/>
          </rPr>
          <t>Bemærk, at man kun kan specificere materialer og løn for solgte varer, altså stykomkostninger i dette tilfælde, hvis man får lageret af forarbejdede varer gjort op i materialesum og lønsum hver for sig.</t>
        </r>
      </text>
    </comment>
  </commentList>
</comments>
</file>

<file path=xl/sharedStrings.xml><?xml version="1.0" encoding="utf-8"?>
<sst xmlns="http://schemas.openxmlformats.org/spreadsheetml/2006/main" count="127" uniqueCount="96">
  <si>
    <t xml:space="preserve">    Antal indkøbere</t>
  </si>
  <si>
    <t xml:space="preserve">    Fast løn etc.</t>
  </si>
  <si>
    <t xml:space="preserve">  Lager &amp; ekspedition:</t>
  </si>
  <si>
    <t xml:space="preserve">    Løn etc.</t>
  </si>
  <si>
    <t xml:space="preserve">  Antal bogholdere</t>
  </si>
  <si>
    <t xml:space="preserve">  Fast løn etc.</t>
  </si>
  <si>
    <t xml:space="preserve">  Antal medarbejdere</t>
  </si>
  <si>
    <t xml:space="preserve">  Fast løn mv. i alt</t>
  </si>
  <si>
    <t>Markedsføring:</t>
    <phoneticPr fontId="7" type="noConversion"/>
  </si>
  <si>
    <t>Møn, Lolland / Falster</t>
    <phoneticPr fontId="7" type="noConversion"/>
  </si>
  <si>
    <t xml:space="preserve">  Indkøb:</t>
    <phoneticPr fontId="7" type="noConversion"/>
  </si>
  <si>
    <t>Administration:</t>
    <phoneticPr fontId="7" type="noConversion"/>
  </si>
  <si>
    <t>Ledelse:</t>
    <phoneticPr fontId="7" type="noConversion"/>
  </si>
  <si>
    <t>Omkostninger:</t>
    <phoneticPr fontId="7" type="noConversion"/>
  </si>
  <si>
    <t xml:space="preserve">   Afskrivninger</t>
    <phoneticPr fontId="7" type="noConversion"/>
  </si>
  <si>
    <t>Drifts- og vedligeholdelsesomkostninger</t>
  </si>
  <si>
    <t>Kontorartikler</t>
  </si>
  <si>
    <t>Telefon og porto</t>
  </si>
  <si>
    <t>Bestyrelseshonorar</t>
  </si>
  <si>
    <t>Diverse omkostninger</t>
  </si>
  <si>
    <t>København</t>
  </si>
  <si>
    <t>Sjælland</t>
  </si>
  <si>
    <t>Note 1)</t>
  </si>
  <si>
    <t>Note 2)</t>
  </si>
  <si>
    <t>Note 3)</t>
  </si>
  <si>
    <t>Ejendommens drift</t>
  </si>
  <si>
    <t>Note 4)</t>
  </si>
  <si>
    <t>Markedsføring</t>
  </si>
  <si>
    <t>Omkostninger i alt</t>
  </si>
  <si>
    <t>Tabel 3: Omkostningernes fordeling på distrikter</t>
  </si>
  <si>
    <t>Afskrivninger på bygninger</t>
  </si>
  <si>
    <t>Ejendommens drift i alt</t>
  </si>
  <si>
    <t>Markedsføring i alt</t>
  </si>
  <si>
    <t>I alt</t>
  </si>
  <si>
    <t>Vareforbrug</t>
  </si>
  <si>
    <t>Resultat</t>
  </si>
  <si>
    <t>Ejendommens drift:</t>
    <phoneticPr fontId="7" type="noConversion"/>
  </si>
  <si>
    <t xml:space="preserve">   Antal lastbiler</t>
    <phoneticPr fontId="7" type="noConversion"/>
  </si>
  <si>
    <t xml:space="preserve">   Antal personbiler</t>
    <phoneticPr fontId="7" type="noConversion"/>
  </si>
  <si>
    <t xml:space="preserve">   Afskrivninger</t>
    <phoneticPr fontId="7" type="noConversion"/>
  </si>
  <si>
    <t xml:space="preserve">   Specifik distriktsmarkedsføring</t>
    <phoneticPr fontId="7" type="noConversion"/>
  </si>
  <si>
    <t xml:space="preserve">  Antal personer</t>
  </si>
  <si>
    <t xml:space="preserve">  Provision</t>
  </si>
  <si>
    <t xml:space="preserve">  Provisionsprocent</t>
  </si>
  <si>
    <t>Chauffører:</t>
  </si>
  <si>
    <t xml:space="preserve">  Antal Personer</t>
  </si>
  <si>
    <t xml:space="preserve">  Fast løn</t>
  </si>
  <si>
    <t xml:space="preserve">  Fast løn og provision i alt</t>
  </si>
  <si>
    <t>Fast løn og provision</t>
  </si>
  <si>
    <t>Sælgere:</t>
  </si>
  <si>
    <t>Fællesfunktioner:</t>
  </si>
  <si>
    <t>Distrikter:</t>
  </si>
  <si>
    <t>Virksomhedens økonomistyring</t>
  </si>
  <si>
    <t>2.2 Frugt Engros A/S</t>
  </si>
  <si>
    <t>Tabel 1: Resultatopgørelse for året 2022</t>
  </si>
  <si>
    <t>Møn, Lolland / Falster</t>
  </si>
  <si>
    <t>Tabel 2: Specifikation af løn etc. for 2022</t>
  </si>
  <si>
    <t>Bildrift</t>
  </si>
  <si>
    <t>Afskrivning på driftsmidler (ekskl. biler)</t>
  </si>
  <si>
    <t>IT-omkostninger</t>
  </si>
  <si>
    <t>Personaleomkostninger</t>
  </si>
  <si>
    <t xml:space="preserve">  Faste løn</t>
  </si>
  <si>
    <t xml:space="preserve">  Antal IT-medarbejdere</t>
  </si>
  <si>
    <t xml:space="preserve">   Øvrige bilomkostninger</t>
  </si>
  <si>
    <t>2.2 Frugt Engros A/S - opgave 2.2.1</t>
  </si>
  <si>
    <t>Formålsopdelt resultatopgørelse for 2022 opstillet iflg. bidragsmetoden</t>
  </si>
  <si>
    <t>(Kr.1000)</t>
  </si>
  <si>
    <t>(%)</t>
  </si>
  <si>
    <t>Dækningsbidrag</t>
  </si>
  <si>
    <t>Indtjeningsbidrag</t>
  </si>
  <si>
    <t>Afskrivninger på biler</t>
  </si>
  <si>
    <t>Afskrivninger på ejendom</t>
  </si>
  <si>
    <t>I alt 2022</t>
  </si>
  <si>
    <t>Variable omkostninger:</t>
  </si>
  <si>
    <t>Markedsføringsbidrag (særbestemt)</t>
  </si>
  <si>
    <t>Særbestemte salgsfremmende omkostninger:</t>
  </si>
  <si>
    <t>Særbestemte kapacitetsomkostninger:</t>
  </si>
  <si>
    <t>Fast løn (sælger)</t>
  </si>
  <si>
    <t>Fast løn (chauffør)</t>
  </si>
  <si>
    <t>Øvrige bilomkostninger</t>
  </si>
  <si>
    <t>Afskrivninger lastbiler</t>
  </si>
  <si>
    <t>Distriktsbidrag</t>
  </si>
  <si>
    <t>Fast løn øvrige ansatte</t>
  </si>
  <si>
    <t>Provision</t>
  </si>
  <si>
    <t>Specifik distriksmarkedsføring</t>
  </si>
  <si>
    <t>Særbestemte "Kontante" kapacitetsomk.</t>
  </si>
  <si>
    <t>Sambestemte "Kontante" kapacitetsomk.</t>
  </si>
  <si>
    <t>Afskrivninger</t>
  </si>
  <si>
    <t>Driftsresultat før finansielle poster</t>
  </si>
  <si>
    <t>Bildrift i alt</t>
  </si>
  <si>
    <t>*</t>
  </si>
  <si>
    <t xml:space="preserve">Af instruktivt hensyn er begreberne "særbestemt" og "sambestemt indirekte" indsat i løsningerne til opgaverne til kapitel 2, hvor disse begreber præsenteres for første gang. </t>
  </si>
  <si>
    <t xml:space="preserve">    Antal medarbejdere</t>
  </si>
  <si>
    <t>(beløb i 1.000 kr.)</t>
  </si>
  <si>
    <t>Sambestemte indirekte omkostninger</t>
  </si>
  <si>
    <t>Varesalg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</si>
</sst>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* #,##0_);_(* \(#,##0\);_(* &quot;-&quot;_);_(@_)"/>
    <numFmt numFmtId="166" formatCode="_ * #,##0_ ;_ * \-#,##0_ ;_ * &quot;-&quot;??_ ;_ @_ "/>
    <numFmt numFmtId="167" formatCode="0.0%"/>
  </numFmts>
  <fonts count="28">
    <font>
      <sz val="10"/>
      <name val="Arial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sz val="8"/>
      <name val="Verdana"/>
      <family val="2"/>
    </font>
    <font>
      <sz val="10"/>
      <name val="Arial"/>
      <family val="2"/>
    </font>
    <font>
      <b/>
      <sz val="18"/>
      <color rgb="FF00693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18"/>
      <color rgb="FF00693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C00000"/>
      <name val="Calibri (Tekst)"/>
    </font>
    <font>
      <i/>
      <sz val="12"/>
      <name val="Calibri (Tekst)"/>
    </font>
    <font>
      <sz val="12"/>
      <name val="Calibri (Tekst)"/>
    </font>
    <font>
      <b/>
      <sz val="12"/>
      <name val="Calibri (Tekst)"/>
    </font>
    <font>
      <i/>
      <sz val="12"/>
      <name val="Calibri"/>
      <family val="2"/>
    </font>
    <font>
      <sz val="8"/>
      <color rgb="FF000000"/>
      <name val="Tahoma"/>
      <family val="2"/>
    </font>
    <font>
      <b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5F0EA"/>
        <bgColor indexed="9"/>
      </patternFill>
    </fill>
    <fill>
      <patternFill patternType="solid">
        <fgColor rgb="FFE5F0EA"/>
        <bgColor indexed="64"/>
      </patternFill>
    </fill>
    <fill>
      <patternFill patternType="solid">
        <fgColor rgb="FFE3E3E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6932"/>
      </left>
      <right/>
      <top style="medium">
        <color rgb="FF006932"/>
      </top>
      <bottom style="thin">
        <color rgb="FF006932"/>
      </bottom>
      <diagonal/>
    </border>
    <border>
      <left style="medium">
        <color rgb="FF006932"/>
      </left>
      <right/>
      <top/>
      <bottom/>
      <diagonal/>
    </border>
    <border>
      <left style="thin">
        <color rgb="FF006932"/>
      </left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 style="medium">
        <color rgb="FF006932"/>
      </top>
      <bottom style="thin">
        <color rgb="FF006932"/>
      </bottom>
      <diagonal/>
    </border>
    <border>
      <left/>
      <right/>
      <top style="thin">
        <color rgb="FF006932"/>
      </top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 style="thin">
        <color rgb="FF006932"/>
      </top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/>
      <bottom/>
      <diagonal/>
    </border>
    <border>
      <left style="thin">
        <color rgb="FF006932"/>
      </left>
      <right style="thin">
        <color rgb="FF006932"/>
      </right>
      <top style="thin">
        <color rgb="FF006932"/>
      </top>
      <bottom style="thin">
        <color rgb="FF006932"/>
      </bottom>
      <diagonal/>
    </border>
    <border>
      <left style="thin">
        <color rgb="FF006932"/>
      </left>
      <right style="thin">
        <color rgb="FF006932"/>
      </right>
      <top/>
      <bottom/>
      <diagonal/>
    </border>
    <border>
      <left/>
      <right/>
      <top style="medium">
        <color rgb="FF006932"/>
      </top>
      <bottom style="thin">
        <color rgb="FF006932"/>
      </bottom>
      <diagonal/>
    </border>
    <border>
      <left/>
      <right/>
      <top style="thin">
        <color rgb="FF006932"/>
      </top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 style="thin">
        <color rgb="FF006932"/>
      </top>
      <bottom style="medium">
        <color rgb="FF006932"/>
      </bottom>
      <diagonal/>
    </border>
    <border>
      <left style="thin">
        <color rgb="FF006932"/>
      </left>
      <right style="medium">
        <color rgb="FF006932"/>
      </right>
      <top style="thin">
        <color rgb="FF006932"/>
      </top>
      <bottom style="medium">
        <color rgb="FF006932"/>
      </bottom>
      <diagonal/>
    </border>
    <border>
      <left/>
      <right/>
      <top style="thin">
        <color rgb="FF006932"/>
      </top>
      <bottom/>
      <diagonal/>
    </border>
    <border>
      <left style="thin">
        <color rgb="FF006932"/>
      </left>
      <right style="thin">
        <color rgb="FF006932"/>
      </right>
      <top style="thin">
        <color rgb="FF006932"/>
      </top>
      <bottom/>
      <diagonal/>
    </border>
    <border>
      <left style="thin">
        <color rgb="FF006932"/>
      </left>
      <right style="medium">
        <color rgb="FF006932"/>
      </right>
      <top style="thin">
        <color rgb="FF006932"/>
      </top>
      <bottom/>
      <diagonal/>
    </border>
    <border>
      <left style="medium">
        <color rgb="FF006932"/>
      </left>
      <right/>
      <top style="thin">
        <color rgb="FF006932"/>
      </top>
      <bottom style="thin">
        <color rgb="FF006932"/>
      </bottom>
      <diagonal/>
    </border>
    <border>
      <left style="medium">
        <color rgb="FF006932"/>
      </left>
      <right/>
      <top style="thin">
        <color rgb="FF006932"/>
      </top>
      <bottom/>
      <diagonal/>
    </border>
    <border>
      <left style="medium">
        <color rgb="FF006932"/>
      </left>
      <right/>
      <top style="thin">
        <color rgb="FF006932"/>
      </top>
      <bottom style="medium">
        <color rgb="FF006932"/>
      </bottom>
      <diagonal/>
    </border>
    <border>
      <left style="medium">
        <color rgb="FF006932"/>
      </left>
      <right/>
      <top/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/>
      <bottom style="medium">
        <color rgb="FF006932"/>
      </bottom>
      <diagonal/>
    </border>
    <border>
      <left style="medium">
        <color rgb="FF006932"/>
      </left>
      <right/>
      <top/>
      <bottom style="thin">
        <color rgb="FF006932"/>
      </bottom>
      <diagonal/>
    </border>
    <border>
      <left style="thin">
        <color rgb="FF006932"/>
      </left>
      <right style="thin">
        <color rgb="FF006932"/>
      </right>
      <top/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/>
      <bottom style="thin">
        <color rgb="FF006932"/>
      </bottom>
      <diagonal/>
    </border>
    <border>
      <left style="medium">
        <color rgb="FF006932"/>
      </left>
      <right/>
      <top style="medium">
        <color rgb="FF006932"/>
      </top>
      <bottom/>
      <diagonal/>
    </border>
    <border>
      <left/>
      <right style="medium">
        <color rgb="FF006932"/>
      </right>
      <top style="medium">
        <color rgb="FF006932"/>
      </top>
      <bottom/>
      <diagonal/>
    </border>
    <border>
      <left style="thin">
        <color rgb="FF006932"/>
      </left>
      <right style="medium">
        <color rgb="FF006932"/>
      </right>
      <top/>
      <bottom style="medium">
        <color rgb="FF006932"/>
      </bottom>
      <diagonal/>
    </border>
    <border>
      <left style="thin">
        <color rgb="FF006932"/>
      </left>
      <right/>
      <top style="medium">
        <color rgb="FF006932"/>
      </top>
      <bottom/>
      <diagonal/>
    </border>
    <border>
      <left/>
      <right style="thin">
        <color rgb="FF006932"/>
      </right>
      <top style="medium">
        <color rgb="FF006932"/>
      </top>
      <bottom/>
      <diagonal/>
    </border>
  </borders>
  <cellStyleXfs count="8">
    <xf numFmtId="0" fontId="0" fillId="2" borderId="0"/>
    <xf numFmtId="164" fontId="2" fillId="0" borderId="0" applyFont="0" applyFill="0" applyBorder="0" applyAlignment="0" applyProtection="0"/>
    <xf numFmtId="0" fontId="1" fillId="0" borderId="0"/>
    <xf numFmtId="0" fontId="4" fillId="2" borderId="1" applyNumberFormat="0" applyFont="0" applyBorder="0" applyAlignment="0"/>
    <xf numFmtId="0" fontId="3" fillId="0" borderId="0"/>
    <xf numFmtId="0" fontId="6" fillId="0" borderId="0"/>
    <xf numFmtId="0" fontId="5" fillId="3" borderId="2" applyNumberFormat="0" applyFont="0" applyBorder="0" applyAlignment="0"/>
    <xf numFmtId="9" fontId="8" fillId="0" borderId="0" applyFont="0" applyFill="0" applyBorder="0" applyAlignment="0" applyProtection="0"/>
  </cellStyleXfs>
  <cellXfs count="130">
    <xf numFmtId="0" fontId="0" fillId="2" borderId="0" xfId="0"/>
    <xf numFmtId="0" fontId="10" fillId="4" borderId="0" xfId="0" applyFont="1" applyFill="1"/>
    <xf numFmtId="0" fontId="11" fillId="0" borderId="0" xfId="0" applyFont="1" applyFill="1"/>
    <xf numFmtId="0" fontId="12" fillId="4" borderId="0" xfId="0" applyFont="1" applyFill="1" applyAlignment="1">
      <alignment horizontal="left"/>
    </xf>
    <xf numFmtId="0" fontId="9" fillId="0" borderId="0" xfId="0" applyFont="1" applyFill="1"/>
    <xf numFmtId="0" fontId="13" fillId="0" borderId="0" xfId="0" applyFont="1" applyFill="1"/>
    <xf numFmtId="0" fontId="10" fillId="4" borderId="0" xfId="0" applyFont="1" applyFill="1" applyAlignment="1">
      <alignment horizontal="left"/>
    </xf>
    <xf numFmtId="0" fontId="13" fillId="4" borderId="4" xfId="0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left" wrapText="1"/>
    </xf>
    <xf numFmtId="0" fontId="13" fillId="4" borderId="0" xfId="0" applyFont="1" applyFill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6" fillId="0" borderId="0" xfId="0" applyFont="1" applyFill="1"/>
    <xf numFmtId="0" fontId="17" fillId="4" borderId="0" xfId="0" applyFont="1" applyFill="1"/>
    <xf numFmtId="0" fontId="18" fillId="0" borderId="0" xfId="0" applyFont="1" applyFill="1"/>
    <xf numFmtId="0" fontId="19" fillId="4" borderId="0" xfId="0" applyFont="1" applyFill="1" applyAlignment="1">
      <alignment horizontal="left"/>
    </xf>
    <xf numFmtId="0" fontId="20" fillId="4" borderId="0" xfId="0" applyFont="1" applyFill="1"/>
    <xf numFmtId="0" fontId="20" fillId="0" borderId="0" xfId="0" applyFont="1" applyFill="1"/>
    <xf numFmtId="165" fontId="12" fillId="7" borderId="3" xfId="0" applyNumberFormat="1" applyFont="1" applyFill="1" applyBorder="1" applyAlignment="1">
      <alignment horizontal="right"/>
    </xf>
    <xf numFmtId="49" fontId="14" fillId="8" borderId="5" xfId="0" applyNumberFormat="1" applyFont="1" applyFill="1" applyBorder="1" applyAlignment="1">
      <alignment horizontal="center" vertical="center" wrapText="1"/>
    </xf>
    <xf numFmtId="49" fontId="14" fillId="8" borderId="5" xfId="0" applyNumberFormat="1" applyFont="1" applyFill="1" applyBorder="1" applyAlignment="1">
      <alignment horizontal="center" vertical="center"/>
    </xf>
    <xf numFmtId="49" fontId="14" fillId="8" borderId="6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right" vertical="top" wrapText="1"/>
    </xf>
    <xf numFmtId="3" fontId="13" fillId="4" borderId="9" xfId="0" applyNumberFormat="1" applyFont="1" applyFill="1" applyBorder="1" applyAlignment="1">
      <alignment horizontal="right" vertical="top" wrapText="1"/>
    </xf>
    <xf numFmtId="0" fontId="13" fillId="4" borderId="11" xfId="0" applyFont="1" applyFill="1" applyBorder="1" applyAlignment="1">
      <alignment horizontal="right" vertical="top" wrapText="1"/>
    </xf>
    <xf numFmtId="3" fontId="13" fillId="4" borderId="11" xfId="0" applyNumberFormat="1" applyFont="1" applyFill="1" applyBorder="1" applyAlignment="1">
      <alignment horizontal="right" vertical="top" wrapText="1"/>
    </xf>
    <xf numFmtId="0" fontId="12" fillId="5" borderId="13" xfId="0" applyFont="1" applyFill="1" applyBorder="1" applyAlignment="1">
      <alignment horizontal="left" vertical="top" wrapText="1"/>
    </xf>
    <xf numFmtId="3" fontId="12" fillId="5" borderId="14" xfId="0" applyNumberFormat="1" applyFont="1" applyFill="1" applyBorder="1" applyAlignment="1">
      <alignment horizontal="right" vertical="top" wrapText="1"/>
    </xf>
    <xf numFmtId="3" fontId="12" fillId="5" borderId="15" xfId="0" applyNumberFormat="1" applyFont="1" applyFill="1" applyBorder="1" applyAlignment="1">
      <alignment horizontal="right" vertical="top" wrapText="1"/>
    </xf>
    <xf numFmtId="0" fontId="13" fillId="4" borderId="11" xfId="0" applyFont="1" applyFill="1" applyBorder="1"/>
    <xf numFmtId="0" fontId="13" fillId="6" borderId="16" xfId="0" applyFont="1" applyFill="1" applyBorder="1" applyAlignment="1">
      <alignment horizontal="left" vertical="top" wrapText="1"/>
    </xf>
    <xf numFmtId="3" fontId="13" fillId="6" borderId="17" xfId="0" applyNumberFormat="1" applyFont="1" applyFill="1" applyBorder="1" applyAlignment="1">
      <alignment horizontal="right" vertical="top" wrapText="1"/>
    </xf>
    <xf numFmtId="3" fontId="13" fillId="6" borderId="18" xfId="0" applyNumberFormat="1" applyFont="1" applyFill="1" applyBorder="1" applyAlignment="1">
      <alignment horizontal="right" vertical="top" wrapText="1"/>
    </xf>
    <xf numFmtId="0" fontId="13" fillId="6" borderId="20" xfId="0" applyFont="1" applyFill="1" applyBorder="1" applyAlignment="1">
      <alignment horizontal="left" vertical="top" wrapText="1"/>
    </xf>
    <xf numFmtId="0" fontId="12" fillId="5" borderId="21" xfId="0" applyFont="1" applyFill="1" applyBorder="1" applyAlignment="1">
      <alignment horizontal="left" vertical="top" wrapText="1"/>
    </xf>
    <xf numFmtId="0" fontId="20" fillId="4" borderId="11" xfId="0" applyFont="1" applyFill="1" applyBorder="1" applyAlignment="1">
      <alignment horizontal="right" vertical="top" wrapText="1"/>
    </xf>
    <xf numFmtId="0" fontId="22" fillId="4" borderId="4" xfId="0" applyFont="1" applyFill="1" applyBorder="1" applyAlignment="1">
      <alignment horizontal="justify" vertical="top" wrapText="1"/>
    </xf>
    <xf numFmtId="0" fontId="23" fillId="4" borderId="11" xfId="0" applyFont="1" applyFill="1" applyBorder="1" applyAlignment="1">
      <alignment horizontal="right" vertical="top" wrapText="1"/>
    </xf>
    <xf numFmtId="0" fontId="23" fillId="4" borderId="9" xfId="0" applyFont="1" applyFill="1" applyBorder="1" applyAlignment="1">
      <alignment horizontal="right" vertical="top" wrapText="1"/>
    </xf>
    <xf numFmtId="0" fontId="23" fillId="4" borderId="4" xfId="0" applyFont="1" applyFill="1" applyBorder="1" applyAlignment="1">
      <alignment horizontal="justify" vertical="top" wrapText="1"/>
    </xf>
    <xf numFmtId="3" fontId="23" fillId="4" borderId="11" xfId="0" applyNumberFormat="1" applyFont="1" applyFill="1" applyBorder="1" applyAlignment="1">
      <alignment horizontal="right" vertical="top" wrapText="1"/>
    </xf>
    <xf numFmtId="3" fontId="23" fillId="4" borderId="9" xfId="0" applyNumberFormat="1" applyFont="1" applyFill="1" applyBorder="1" applyAlignment="1">
      <alignment horizontal="right" vertical="top" wrapText="1"/>
    </xf>
    <xf numFmtId="10" fontId="23" fillId="4" borderId="11" xfId="0" applyNumberFormat="1" applyFont="1" applyFill="1" applyBorder="1" applyAlignment="1">
      <alignment horizontal="right" vertical="top" wrapText="1"/>
    </xf>
    <xf numFmtId="10" fontId="23" fillId="4" borderId="9" xfId="0" applyNumberFormat="1" applyFont="1" applyFill="1" applyBorder="1" applyAlignment="1">
      <alignment horizontal="right" vertical="top" wrapText="1"/>
    </xf>
    <xf numFmtId="0" fontId="23" fillId="4" borderId="24" xfId="0" applyFont="1" applyFill="1" applyBorder="1" applyAlignment="1">
      <alignment horizontal="justify" vertical="top" wrapText="1"/>
    </xf>
    <xf numFmtId="0" fontId="23" fillId="4" borderId="25" xfId="0" applyFont="1" applyFill="1" applyBorder="1" applyAlignment="1">
      <alignment horizontal="right" vertical="top" wrapText="1"/>
    </xf>
    <xf numFmtId="3" fontId="23" fillId="4" borderId="25" xfId="0" applyNumberFormat="1" applyFont="1" applyFill="1" applyBorder="1" applyAlignment="1">
      <alignment horizontal="right" vertical="top" wrapText="1"/>
    </xf>
    <xf numFmtId="3" fontId="23" fillId="4" borderId="26" xfId="0" applyNumberFormat="1" applyFont="1" applyFill="1" applyBorder="1" applyAlignment="1">
      <alignment horizontal="right" vertical="top" wrapText="1"/>
    </xf>
    <xf numFmtId="0" fontId="23" fillId="5" borderId="24" xfId="0" applyFont="1" applyFill="1" applyBorder="1" applyAlignment="1">
      <alignment horizontal="justify" vertical="top" wrapText="1"/>
    </xf>
    <xf numFmtId="0" fontId="23" fillId="5" borderId="25" xfId="0" applyFont="1" applyFill="1" applyBorder="1" applyAlignment="1">
      <alignment horizontal="right" vertical="top" wrapText="1"/>
    </xf>
    <xf numFmtId="3" fontId="23" fillId="5" borderId="25" xfId="0" applyNumberFormat="1" applyFont="1" applyFill="1" applyBorder="1" applyAlignment="1">
      <alignment horizontal="right" vertical="top" wrapText="1"/>
    </xf>
    <xf numFmtId="3" fontId="23" fillId="5" borderId="26" xfId="0" applyNumberFormat="1" applyFont="1" applyFill="1" applyBorder="1" applyAlignment="1">
      <alignment horizontal="right" vertical="top" wrapText="1"/>
    </xf>
    <xf numFmtId="0" fontId="24" fillId="4" borderId="4" xfId="0" applyFont="1" applyFill="1" applyBorder="1" applyAlignment="1">
      <alignment horizontal="justify" vertical="top" wrapText="1"/>
    </xf>
    <xf numFmtId="0" fontId="23" fillId="4" borderId="26" xfId="0" applyFont="1" applyFill="1" applyBorder="1" applyAlignment="1">
      <alignment horizontal="right" vertical="top" wrapText="1"/>
    </xf>
    <xf numFmtId="0" fontId="24" fillId="5" borderId="21" xfId="0" applyFont="1" applyFill="1" applyBorder="1" applyAlignment="1">
      <alignment horizontal="justify" vertical="top" wrapText="1"/>
    </xf>
    <xf numFmtId="3" fontId="24" fillId="5" borderId="14" xfId="0" applyNumberFormat="1" applyFont="1" applyFill="1" applyBorder="1" applyAlignment="1">
      <alignment horizontal="right" vertical="top" wrapText="1"/>
    </xf>
    <xf numFmtId="3" fontId="24" fillId="5" borderId="15" xfId="0" applyNumberFormat="1" applyFont="1" applyFill="1" applyBorder="1" applyAlignment="1">
      <alignment horizontal="right" vertical="top" wrapText="1"/>
    </xf>
    <xf numFmtId="165" fontId="21" fillId="7" borderId="5" xfId="0" applyNumberFormat="1" applyFont="1" applyFill="1" applyBorder="1" applyAlignment="1">
      <alignment horizontal="center" vertical="center" wrapText="1"/>
    </xf>
    <xf numFmtId="165" fontId="21" fillId="7" borderId="5" xfId="0" applyNumberFormat="1" applyFont="1" applyFill="1" applyBorder="1" applyAlignment="1">
      <alignment horizontal="center" vertical="center"/>
    </xf>
    <xf numFmtId="165" fontId="21" fillId="7" borderId="6" xfId="0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vertical="top" wrapText="1"/>
    </xf>
    <xf numFmtId="0" fontId="20" fillId="4" borderId="4" xfId="0" applyFont="1" applyFill="1" applyBorder="1" applyAlignment="1">
      <alignment horizontal="left" vertical="top" wrapText="1"/>
    </xf>
    <xf numFmtId="0" fontId="19" fillId="4" borderId="4" xfId="0" applyFont="1" applyFill="1" applyBorder="1" applyAlignment="1">
      <alignment horizontal="left" vertical="top" wrapText="1"/>
    </xf>
    <xf numFmtId="0" fontId="20" fillId="4" borderId="4" xfId="0" applyFont="1" applyFill="1" applyBorder="1" applyAlignment="1">
      <alignment horizontal="right" vertical="top" wrapText="1"/>
    </xf>
    <xf numFmtId="0" fontId="20" fillId="4" borderId="9" xfId="0" applyFont="1" applyFill="1" applyBorder="1" applyAlignment="1">
      <alignment horizontal="right" vertical="top" wrapText="1"/>
    </xf>
    <xf numFmtId="3" fontId="20" fillId="4" borderId="9" xfId="0" applyNumberFormat="1" applyFont="1" applyFill="1" applyBorder="1" applyAlignment="1">
      <alignment horizontal="right" vertical="top" wrapText="1"/>
    </xf>
    <xf numFmtId="3" fontId="20" fillId="4" borderId="11" xfId="0" applyNumberFormat="1" applyFont="1" applyFill="1" applyBorder="1" applyAlignment="1">
      <alignment horizontal="right" vertical="top" wrapText="1"/>
    </xf>
    <xf numFmtId="0" fontId="19" fillId="5" borderId="21" xfId="0" applyFont="1" applyFill="1" applyBorder="1" applyAlignment="1">
      <alignment horizontal="right" vertical="top" wrapText="1"/>
    </xf>
    <xf numFmtId="0" fontId="19" fillId="5" borderId="13" xfId="0" applyFont="1" applyFill="1" applyBorder="1" applyAlignment="1">
      <alignment vertical="top" wrapText="1"/>
    </xf>
    <xf numFmtId="0" fontId="19" fillId="5" borderId="14" xfId="0" applyFont="1" applyFill="1" applyBorder="1" applyAlignment="1">
      <alignment horizontal="right" vertical="top" wrapText="1"/>
    </xf>
    <xf numFmtId="0" fontId="19" fillId="5" borderId="15" xfId="0" applyFont="1" applyFill="1" applyBorder="1" applyAlignment="1">
      <alignment horizontal="right" vertical="top" wrapText="1"/>
    </xf>
    <xf numFmtId="0" fontId="19" fillId="5" borderId="19" xfId="0" applyFont="1" applyFill="1" applyBorder="1" applyAlignment="1">
      <alignment horizontal="left" vertical="top" wrapText="1"/>
    </xf>
    <xf numFmtId="0" fontId="19" fillId="5" borderId="7" xfId="0" applyFont="1" applyFill="1" applyBorder="1" applyAlignment="1">
      <alignment vertical="top" wrapText="1"/>
    </xf>
    <xf numFmtId="0" fontId="19" fillId="5" borderId="10" xfId="0" applyFont="1" applyFill="1" applyBorder="1" applyAlignment="1">
      <alignment horizontal="right" vertical="top" wrapText="1"/>
    </xf>
    <xf numFmtId="166" fontId="19" fillId="5" borderId="10" xfId="1" applyNumberFormat="1" applyFont="1" applyFill="1" applyBorder="1" applyAlignment="1">
      <alignment horizontal="right" vertical="top" wrapText="1"/>
    </xf>
    <xf numFmtId="3" fontId="19" fillId="5" borderId="8" xfId="0" applyNumberFormat="1" applyFont="1" applyFill="1" applyBorder="1" applyAlignment="1">
      <alignment horizontal="right" vertical="top" wrapText="1"/>
    </xf>
    <xf numFmtId="0" fontId="20" fillId="5" borderId="19" xfId="0" applyFont="1" applyFill="1" applyBorder="1" applyAlignment="1">
      <alignment horizontal="left" vertical="top" wrapText="1"/>
    </xf>
    <xf numFmtId="0" fontId="19" fillId="5" borderId="7" xfId="0" applyFont="1" applyFill="1" applyBorder="1" applyAlignment="1">
      <alignment horizontal="justify" vertical="top" wrapText="1"/>
    </xf>
    <xf numFmtId="0" fontId="16" fillId="0" borderId="0" xfId="0" applyFont="1" applyFill="1" applyAlignment="1">
      <alignment horizontal="left"/>
    </xf>
    <xf numFmtId="0" fontId="17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 vertical="top"/>
    </xf>
    <xf numFmtId="0" fontId="20" fillId="4" borderId="4" xfId="0" applyFont="1" applyFill="1" applyBorder="1"/>
    <xf numFmtId="9" fontId="20" fillId="4" borderId="9" xfId="7" applyFont="1" applyFill="1" applyBorder="1"/>
    <xf numFmtId="9" fontId="20" fillId="9" borderId="11" xfId="7" applyFont="1" applyFill="1" applyBorder="1" applyAlignment="1">
      <alignment horizontal="right"/>
    </xf>
    <xf numFmtId="3" fontId="20" fillId="4" borderId="11" xfId="0" applyNumberFormat="1" applyFont="1" applyFill="1" applyBorder="1"/>
    <xf numFmtId="9" fontId="20" fillId="4" borderId="11" xfId="7" applyFont="1" applyFill="1" applyBorder="1" applyAlignment="1">
      <alignment horizontal="right"/>
    </xf>
    <xf numFmtId="9" fontId="20" fillId="4" borderId="11" xfId="7" applyFont="1" applyFill="1" applyBorder="1"/>
    <xf numFmtId="167" fontId="20" fillId="9" borderId="11" xfId="7" applyNumberFormat="1" applyFont="1" applyFill="1" applyBorder="1" applyAlignment="1">
      <alignment horizontal="right"/>
    </xf>
    <xf numFmtId="0" fontId="20" fillId="5" borderId="17" xfId="0" applyFont="1" applyFill="1" applyBorder="1" applyAlignment="1">
      <alignment horizontal="right"/>
    </xf>
    <xf numFmtId="0" fontId="20" fillId="5" borderId="18" xfId="0" applyFont="1" applyFill="1" applyBorder="1" applyAlignment="1">
      <alignment horizontal="right"/>
    </xf>
    <xf numFmtId="3" fontId="20" fillId="4" borderId="17" xfId="0" applyNumberFormat="1" applyFont="1" applyFill="1" applyBorder="1"/>
    <xf numFmtId="9" fontId="20" fillId="4" borderId="17" xfId="7" applyFont="1" applyFill="1" applyBorder="1"/>
    <xf numFmtId="9" fontId="20" fillId="4" borderId="18" xfId="7" applyFont="1" applyFill="1" applyBorder="1"/>
    <xf numFmtId="0" fontId="20" fillId="5" borderId="4" xfId="0" applyFont="1" applyFill="1" applyBorder="1"/>
    <xf numFmtId="3" fontId="20" fillId="5" borderId="11" xfId="0" applyNumberFormat="1" applyFont="1" applyFill="1" applyBorder="1"/>
    <xf numFmtId="9" fontId="20" fillId="5" borderId="11" xfId="7" applyFont="1" applyFill="1" applyBorder="1"/>
    <xf numFmtId="9" fontId="20" fillId="5" borderId="9" xfId="7" applyFont="1" applyFill="1" applyBorder="1"/>
    <xf numFmtId="0" fontId="20" fillId="4" borderId="24" xfId="0" applyFont="1" applyFill="1" applyBorder="1"/>
    <xf numFmtId="3" fontId="20" fillId="4" borderId="25" xfId="0" applyNumberFormat="1" applyFont="1" applyFill="1" applyBorder="1"/>
    <xf numFmtId="9" fontId="20" fillId="4" borderId="25" xfId="7" applyFont="1" applyFill="1" applyBorder="1"/>
    <xf numFmtId="9" fontId="20" fillId="4" borderId="26" xfId="7" applyFont="1" applyFill="1" applyBorder="1"/>
    <xf numFmtId="167" fontId="20" fillId="5" borderId="11" xfId="7" applyNumberFormat="1" applyFont="1" applyFill="1" applyBorder="1"/>
    <xf numFmtId="167" fontId="20" fillId="5" borderId="9" xfId="7" applyNumberFormat="1" applyFont="1" applyFill="1" applyBorder="1"/>
    <xf numFmtId="0" fontId="20" fillId="4" borderId="19" xfId="0" applyFont="1" applyFill="1" applyBorder="1"/>
    <xf numFmtId="3" fontId="20" fillId="4" borderId="10" xfId="0" applyNumberFormat="1" applyFont="1" applyFill="1" applyBorder="1"/>
    <xf numFmtId="9" fontId="20" fillId="4" borderId="10" xfId="7" applyFont="1" applyFill="1" applyBorder="1"/>
    <xf numFmtId="9" fontId="20" fillId="4" borderId="8" xfId="7" applyFont="1" applyFill="1" applyBorder="1"/>
    <xf numFmtId="9" fontId="20" fillId="4" borderId="25" xfId="7" applyFont="1" applyFill="1" applyBorder="1" applyAlignment="1">
      <alignment horizontal="right"/>
    </xf>
    <xf numFmtId="9" fontId="20" fillId="4" borderId="10" xfId="7" applyFont="1" applyFill="1" applyBorder="1" applyAlignment="1">
      <alignment horizontal="right"/>
    </xf>
    <xf numFmtId="167" fontId="20" fillId="4" borderId="8" xfId="7" applyNumberFormat="1" applyFont="1" applyFill="1" applyBorder="1"/>
    <xf numFmtId="0" fontId="20" fillId="5" borderId="20" xfId="0" applyFont="1" applyFill="1" applyBorder="1" applyAlignment="1">
      <alignment horizontal="right"/>
    </xf>
    <xf numFmtId="0" fontId="20" fillId="4" borderId="0" xfId="0" applyFont="1" applyFill="1" applyAlignment="1">
      <alignment vertical="top"/>
    </xf>
    <xf numFmtId="165" fontId="14" fillId="8" borderId="12" xfId="0" applyNumberFormat="1" applyFont="1" applyFill="1" applyBorder="1" applyAlignment="1">
      <alignment horizontal="left" vertical="center"/>
    </xf>
    <xf numFmtId="165" fontId="21" fillId="7" borderId="3" xfId="0" applyNumberFormat="1" applyFont="1" applyFill="1" applyBorder="1" applyAlignment="1">
      <alignment horizontal="left" vertical="center"/>
    </xf>
    <xf numFmtId="49" fontId="14" fillId="8" borderId="3" xfId="0" applyNumberFormat="1" applyFont="1" applyFill="1" applyBorder="1" applyAlignment="1">
      <alignment vertical="center"/>
    </xf>
    <xf numFmtId="49" fontId="14" fillId="8" borderId="12" xfId="0" applyNumberFormat="1" applyFont="1" applyFill="1" applyBorder="1" applyAlignment="1">
      <alignment vertical="center"/>
    </xf>
    <xf numFmtId="0" fontId="19" fillId="4" borderId="0" xfId="0" applyFont="1" applyFill="1" applyAlignment="1">
      <alignment horizontal="left" vertical="top" wrapText="1"/>
    </xf>
    <xf numFmtId="0" fontId="25" fillId="4" borderId="0" xfId="0" applyFont="1" applyFill="1" applyAlignment="1">
      <alignment vertical="top" wrapText="1"/>
    </xf>
    <xf numFmtId="0" fontId="20" fillId="4" borderId="0" xfId="0" applyFont="1" applyFill="1" applyAlignment="1">
      <alignment horizontal="justify" vertical="top" wrapText="1"/>
    </xf>
    <xf numFmtId="0" fontId="25" fillId="4" borderId="0" xfId="0" applyFont="1" applyFill="1" applyAlignment="1">
      <alignment horizontal="left" vertical="top" wrapText="1"/>
    </xf>
    <xf numFmtId="165" fontId="14" fillId="7" borderId="27" xfId="0" applyNumberFormat="1" applyFont="1" applyFill="1" applyBorder="1" applyAlignment="1">
      <alignment horizontal="left" vertical="center"/>
    </xf>
    <xf numFmtId="0" fontId="20" fillId="0" borderId="20" xfId="0" applyFont="1" applyFill="1" applyBorder="1"/>
    <xf numFmtId="0" fontId="27" fillId="4" borderId="0" xfId="0" applyFont="1" applyFill="1" applyAlignment="1">
      <alignment horizontal="center"/>
    </xf>
    <xf numFmtId="0" fontId="19" fillId="5" borderId="22" xfId="0" applyFont="1" applyFill="1" applyBorder="1"/>
    <xf numFmtId="3" fontId="19" fillId="5" borderId="23" xfId="0" applyNumberFormat="1" applyFont="1" applyFill="1" applyBorder="1"/>
    <xf numFmtId="9" fontId="19" fillId="5" borderId="23" xfId="7" applyFont="1" applyFill="1" applyBorder="1"/>
    <xf numFmtId="167" fontId="19" fillId="5" borderId="29" xfId="7" applyNumberFormat="1" applyFont="1" applyFill="1" applyBorder="1"/>
    <xf numFmtId="0" fontId="27" fillId="4" borderId="0" xfId="0" applyFont="1" applyFill="1"/>
    <xf numFmtId="165" fontId="14" fillId="7" borderId="30" xfId="0" applyNumberFormat="1" applyFont="1" applyFill="1" applyBorder="1" applyAlignment="1">
      <alignment horizontal="center" vertical="center"/>
    </xf>
    <xf numFmtId="165" fontId="14" fillId="7" borderId="31" xfId="0" applyNumberFormat="1" applyFont="1" applyFill="1" applyBorder="1" applyAlignment="1">
      <alignment horizontal="center" vertical="center"/>
    </xf>
    <xf numFmtId="165" fontId="14" fillId="7" borderId="28" xfId="0" applyNumberFormat="1" applyFont="1" applyFill="1" applyBorder="1" applyAlignment="1">
      <alignment horizontal="center" vertical="center"/>
    </xf>
  </cellXfs>
  <cellStyles count="8">
    <cellStyle name="Fed" xfId="2" xr:uid="{00000000-0005-0000-0000-000000000000}"/>
    <cellStyle name="Gul" xfId="3" xr:uid="{00000000-0005-0000-0000-000001000000}"/>
    <cellStyle name="Komma" xfId="1" builtinId="3"/>
    <cellStyle name="Normal" xfId="0" builtinId="0"/>
    <cellStyle name="Overskrift" xfId="4" xr:uid="{00000000-0005-0000-0000-000004000000}"/>
    <cellStyle name="Procent" xfId="7" builtinId="5"/>
    <cellStyle name="Spørgsmål" xfId="5" xr:uid="{00000000-0005-0000-0000-000005000000}"/>
    <cellStyle name="Turkis" xfId="6" xr:uid="{00000000-0005-0000-0000-000006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E3E3"/>
      <color rgb="FF006932"/>
      <color rgb="FFE5F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zoomScale="77" zoomScaleNormal="77" workbookViewId="0"/>
  </sheetViews>
  <sheetFormatPr defaultColWidth="10.81640625" defaultRowHeight="13"/>
  <cols>
    <col min="1" max="1" width="7.81640625" style="1" customWidth="1"/>
    <col min="2" max="2" width="38.6328125" style="1" customWidth="1"/>
    <col min="3" max="6" width="12.6328125" style="1" customWidth="1"/>
    <col min="7" max="16384" width="10.81640625" style="1"/>
  </cols>
  <sheetData>
    <row r="1" spans="1:35" ht="23.5">
      <c r="A1" s="4" t="s">
        <v>52</v>
      </c>
    </row>
    <row r="3" spans="1:35" ht="18.5">
      <c r="A3" s="2" t="s">
        <v>53</v>
      </c>
    </row>
    <row r="4" spans="1:35" ht="22" customHeight="1" thickBot="1">
      <c r="A4" s="3" t="s">
        <v>54</v>
      </c>
    </row>
    <row r="5" spans="1:35" s="5" customFormat="1" ht="46.5">
      <c r="A5" s="17"/>
      <c r="B5" s="111" t="s">
        <v>93</v>
      </c>
      <c r="C5" s="18" t="s">
        <v>9</v>
      </c>
      <c r="D5" s="19" t="s">
        <v>21</v>
      </c>
      <c r="E5" s="19" t="s">
        <v>20</v>
      </c>
      <c r="F5" s="20" t="s">
        <v>72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.5">
      <c r="A6" s="32"/>
      <c r="B6" s="29" t="s">
        <v>95</v>
      </c>
      <c r="C6" s="30">
        <v>10000</v>
      </c>
      <c r="D6" s="30">
        <v>40000</v>
      </c>
      <c r="E6" s="30">
        <v>100000</v>
      </c>
      <c r="F6" s="31">
        <v>150000</v>
      </c>
    </row>
    <row r="7" spans="1:35" ht="15.5">
      <c r="A7" s="7"/>
      <c r="B7" s="8" t="s">
        <v>13</v>
      </c>
      <c r="C7" s="23"/>
      <c r="D7" s="23"/>
      <c r="E7" s="23"/>
      <c r="F7" s="21"/>
      <c r="J7" s="6"/>
    </row>
    <row r="8" spans="1:35" ht="15.5">
      <c r="A8" s="7"/>
      <c r="B8" s="9" t="s">
        <v>34</v>
      </c>
      <c r="C8" s="24">
        <v>7700</v>
      </c>
      <c r="D8" s="24">
        <v>30000</v>
      </c>
      <c r="E8" s="24">
        <v>81000</v>
      </c>
      <c r="F8" s="22">
        <v>118700</v>
      </c>
    </row>
    <row r="9" spans="1:35" ht="15.5">
      <c r="A9" s="10" t="s">
        <v>22</v>
      </c>
      <c r="B9" s="9" t="s">
        <v>48</v>
      </c>
      <c r="C9" s="24">
        <v>1400</v>
      </c>
      <c r="D9" s="24">
        <v>5050</v>
      </c>
      <c r="E9" s="24">
        <v>10300</v>
      </c>
      <c r="F9" s="22">
        <v>16750</v>
      </c>
    </row>
    <row r="10" spans="1:35" ht="15.5">
      <c r="A10" s="10" t="s">
        <v>23</v>
      </c>
      <c r="B10" s="9" t="s">
        <v>57</v>
      </c>
      <c r="C10" s="23">
        <v>740</v>
      </c>
      <c r="D10" s="24">
        <v>1760</v>
      </c>
      <c r="E10" s="24">
        <v>2550</v>
      </c>
      <c r="F10" s="22">
        <v>5050</v>
      </c>
    </row>
    <row r="11" spans="1:35" ht="14" customHeight="1">
      <c r="A11" s="10" t="s">
        <v>24</v>
      </c>
      <c r="B11" s="9" t="s">
        <v>25</v>
      </c>
      <c r="C11" s="23">
        <v>230</v>
      </c>
      <c r="D11" s="23">
        <v>920</v>
      </c>
      <c r="E11" s="24">
        <v>2300</v>
      </c>
      <c r="F11" s="22">
        <v>3450</v>
      </c>
    </row>
    <row r="12" spans="1:35" ht="17" customHeight="1">
      <c r="A12" s="7"/>
      <c r="B12" s="9" t="s">
        <v>58</v>
      </c>
      <c r="C12" s="23">
        <v>50</v>
      </c>
      <c r="D12" s="23">
        <v>200</v>
      </c>
      <c r="E12" s="23">
        <v>500</v>
      </c>
      <c r="F12" s="21">
        <v>750</v>
      </c>
    </row>
    <row r="13" spans="1:35" ht="15.5">
      <c r="A13" s="7"/>
      <c r="B13" s="9" t="s">
        <v>16</v>
      </c>
      <c r="C13" s="23">
        <v>30</v>
      </c>
      <c r="D13" s="23">
        <v>120</v>
      </c>
      <c r="E13" s="23">
        <v>300</v>
      </c>
      <c r="F13" s="21">
        <v>450</v>
      </c>
    </row>
    <row r="14" spans="1:35" ht="15.5">
      <c r="A14" s="7"/>
      <c r="B14" s="9" t="s">
        <v>17</v>
      </c>
      <c r="C14" s="23">
        <v>60</v>
      </c>
      <c r="D14" s="23">
        <v>240</v>
      </c>
      <c r="E14" s="23">
        <v>600</v>
      </c>
      <c r="F14" s="21">
        <v>900</v>
      </c>
    </row>
    <row r="15" spans="1:35" ht="15.5">
      <c r="A15" s="10" t="s">
        <v>26</v>
      </c>
      <c r="B15" s="9" t="s">
        <v>27</v>
      </c>
      <c r="C15" s="23">
        <v>20</v>
      </c>
      <c r="D15" s="23">
        <v>150</v>
      </c>
      <c r="E15" s="23">
        <v>330</v>
      </c>
      <c r="F15" s="21">
        <v>500</v>
      </c>
    </row>
    <row r="16" spans="1:35" ht="15.5">
      <c r="A16" s="7"/>
      <c r="B16" s="9" t="s">
        <v>59</v>
      </c>
      <c r="C16" s="23">
        <v>30</v>
      </c>
      <c r="D16" s="23">
        <v>120</v>
      </c>
      <c r="E16" s="23">
        <v>300</v>
      </c>
      <c r="F16" s="21">
        <v>450</v>
      </c>
    </row>
    <row r="17" spans="1:6" ht="15.5">
      <c r="A17" s="7"/>
      <c r="B17" s="9" t="s">
        <v>60</v>
      </c>
      <c r="C17" s="23">
        <v>20</v>
      </c>
      <c r="D17" s="23">
        <v>80</v>
      </c>
      <c r="E17" s="23">
        <v>200</v>
      </c>
      <c r="F17" s="21">
        <v>300</v>
      </c>
    </row>
    <row r="18" spans="1:6" ht="15.5">
      <c r="A18" s="7"/>
      <c r="B18" s="9" t="s">
        <v>18</v>
      </c>
      <c r="C18" s="23">
        <v>20</v>
      </c>
      <c r="D18" s="23">
        <v>80</v>
      </c>
      <c r="E18" s="23">
        <v>200</v>
      </c>
      <c r="F18" s="21">
        <v>300</v>
      </c>
    </row>
    <row r="19" spans="1:6" ht="15.5">
      <c r="A19" s="7"/>
      <c r="B19" s="9" t="s">
        <v>19</v>
      </c>
      <c r="C19" s="28">
        <v>60</v>
      </c>
      <c r="D19" s="23">
        <v>240</v>
      </c>
      <c r="E19" s="23">
        <v>600</v>
      </c>
      <c r="F19" s="21">
        <v>900</v>
      </c>
    </row>
    <row r="20" spans="1:6" ht="15.5">
      <c r="A20" s="32"/>
      <c r="B20" s="29" t="s">
        <v>28</v>
      </c>
      <c r="C20" s="30">
        <v>10360</v>
      </c>
      <c r="D20" s="30">
        <v>38960</v>
      </c>
      <c r="E20" s="30">
        <v>99180</v>
      </c>
      <c r="F20" s="31">
        <v>148500</v>
      </c>
    </row>
    <row r="21" spans="1:6" ht="16" thickBot="1">
      <c r="A21" s="33"/>
      <c r="B21" s="25" t="s">
        <v>35</v>
      </c>
      <c r="C21" s="26">
        <f>C6-SUM(C8:C19)</f>
        <v>-360</v>
      </c>
      <c r="D21" s="26">
        <f>D6-SUM(D8:D19)</f>
        <v>1040</v>
      </c>
      <c r="E21" s="26">
        <f>E6-SUM(E8:E19)</f>
        <v>820</v>
      </c>
      <c r="F21" s="27">
        <f>F6-SUM(F8:F19)</f>
        <v>1500</v>
      </c>
    </row>
  </sheetData>
  <phoneticPr fontId="7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0"/>
  <sheetViews>
    <sheetView zoomScale="58" zoomScaleNormal="58" workbookViewId="0"/>
  </sheetViews>
  <sheetFormatPr defaultColWidth="10.81640625" defaultRowHeight="13"/>
  <cols>
    <col min="1" max="1" width="25.453125" style="12" customWidth="1"/>
    <col min="2" max="5" width="12.6328125" style="12" customWidth="1"/>
    <col min="6" max="16384" width="10.81640625" style="12"/>
  </cols>
  <sheetData>
    <row r="1" spans="1:34" ht="23.5">
      <c r="A1" s="11" t="s">
        <v>52</v>
      </c>
    </row>
    <row r="3" spans="1:34" ht="18.5">
      <c r="A3" s="13" t="s">
        <v>53</v>
      </c>
    </row>
    <row r="4" spans="1:34" ht="19" customHeight="1" thickBot="1">
      <c r="A4" s="14" t="s">
        <v>56</v>
      </c>
      <c r="B4" s="15"/>
      <c r="C4" s="15"/>
      <c r="D4" s="15"/>
      <c r="E4" s="15"/>
    </row>
    <row r="5" spans="1:34" s="16" customFormat="1" ht="45.5" customHeight="1">
      <c r="A5" s="112" t="s">
        <v>93</v>
      </c>
      <c r="B5" s="56" t="s">
        <v>55</v>
      </c>
      <c r="C5" s="57" t="s">
        <v>21</v>
      </c>
      <c r="D5" s="57" t="s">
        <v>20</v>
      </c>
      <c r="E5" s="58" t="s">
        <v>33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15.5">
      <c r="A6" s="35" t="s">
        <v>49</v>
      </c>
      <c r="B6" s="36"/>
      <c r="C6" s="36"/>
      <c r="D6" s="36"/>
      <c r="E6" s="37"/>
    </row>
    <row r="7" spans="1:34" ht="15.5">
      <c r="A7" s="38" t="s">
        <v>41</v>
      </c>
      <c r="B7" s="36">
        <v>1</v>
      </c>
      <c r="C7" s="36">
        <v>4</v>
      </c>
      <c r="D7" s="36">
        <v>8</v>
      </c>
      <c r="E7" s="37">
        <v>13</v>
      </c>
    </row>
    <row r="8" spans="1:34" ht="15.5">
      <c r="A8" s="38" t="s">
        <v>61</v>
      </c>
      <c r="B8" s="36">
        <v>200</v>
      </c>
      <c r="C8" s="36">
        <v>800</v>
      </c>
      <c r="D8" s="39">
        <v>1600</v>
      </c>
      <c r="E8" s="40">
        <v>2600</v>
      </c>
    </row>
    <row r="9" spans="1:34" ht="15.5">
      <c r="A9" s="38" t="s">
        <v>42</v>
      </c>
      <c r="B9" s="36">
        <v>200</v>
      </c>
      <c r="C9" s="36">
        <v>800</v>
      </c>
      <c r="D9" s="39">
        <v>2000</v>
      </c>
      <c r="E9" s="40">
        <v>3000</v>
      </c>
    </row>
    <row r="10" spans="1:34" ht="15.5">
      <c r="A10" s="38" t="s">
        <v>43</v>
      </c>
      <c r="B10" s="41">
        <v>0.02</v>
      </c>
      <c r="C10" s="41">
        <v>0.02</v>
      </c>
      <c r="D10" s="41">
        <v>0.02</v>
      </c>
      <c r="E10" s="42">
        <v>0.02</v>
      </c>
    </row>
    <row r="11" spans="1:34" ht="15.5">
      <c r="A11" s="35" t="s">
        <v>44</v>
      </c>
      <c r="B11" s="36"/>
      <c r="C11" s="36"/>
      <c r="D11" s="36"/>
      <c r="E11" s="37"/>
    </row>
    <row r="12" spans="1:34" ht="15.5">
      <c r="A12" s="38" t="s">
        <v>45</v>
      </c>
      <c r="B12" s="36">
        <v>2</v>
      </c>
      <c r="C12" s="36">
        <v>6</v>
      </c>
      <c r="D12" s="36">
        <v>8</v>
      </c>
      <c r="E12" s="37">
        <v>16</v>
      </c>
    </row>
    <row r="13" spans="1:34" ht="15.5">
      <c r="A13" s="43" t="s">
        <v>46</v>
      </c>
      <c r="B13" s="44">
        <v>550</v>
      </c>
      <c r="C13" s="45">
        <v>1650</v>
      </c>
      <c r="D13" s="45">
        <v>2200</v>
      </c>
      <c r="E13" s="46">
        <v>4400</v>
      </c>
    </row>
    <row r="14" spans="1:34" ht="16" customHeight="1">
      <c r="A14" s="47" t="s">
        <v>47</v>
      </c>
      <c r="B14" s="48">
        <f>+B13+B9+B8</f>
        <v>950</v>
      </c>
      <c r="C14" s="49">
        <f>+C13+C9+C8</f>
        <v>3250</v>
      </c>
      <c r="D14" s="49">
        <f>+D13+D9+D8</f>
        <v>5800</v>
      </c>
      <c r="E14" s="50">
        <f>+E13+E9+E8</f>
        <v>10000</v>
      </c>
    </row>
    <row r="15" spans="1:34" ht="15.5">
      <c r="A15" s="51" t="s">
        <v>50</v>
      </c>
      <c r="B15" s="36"/>
      <c r="C15" s="36"/>
      <c r="D15" s="36"/>
      <c r="E15" s="37"/>
    </row>
    <row r="16" spans="1:34" ht="15.5">
      <c r="A16" s="35" t="s">
        <v>10</v>
      </c>
      <c r="B16" s="36"/>
      <c r="C16" s="36"/>
      <c r="D16" s="36"/>
      <c r="E16" s="37"/>
    </row>
    <row r="17" spans="1:5" ht="15.5">
      <c r="A17" s="38" t="s">
        <v>0</v>
      </c>
      <c r="B17" s="36"/>
      <c r="C17" s="36"/>
      <c r="D17" s="36"/>
      <c r="E17" s="37">
        <v>6</v>
      </c>
    </row>
    <row r="18" spans="1:5" ht="15.5">
      <c r="A18" s="38" t="s">
        <v>1</v>
      </c>
      <c r="B18" s="36">
        <v>100</v>
      </c>
      <c r="C18" s="36">
        <v>400</v>
      </c>
      <c r="D18" s="39">
        <v>1000</v>
      </c>
      <c r="E18" s="40">
        <v>1500</v>
      </c>
    </row>
    <row r="19" spans="1:5" ht="15.5">
      <c r="A19" s="35" t="s">
        <v>2</v>
      </c>
      <c r="B19" s="36"/>
      <c r="C19" s="36"/>
      <c r="D19" s="36"/>
      <c r="E19" s="37"/>
    </row>
    <row r="20" spans="1:5" ht="15.5">
      <c r="A20" s="38" t="s">
        <v>92</v>
      </c>
      <c r="B20" s="36"/>
      <c r="C20" s="36"/>
      <c r="D20" s="36"/>
      <c r="E20" s="37">
        <v>10</v>
      </c>
    </row>
    <row r="21" spans="1:5" ht="15.5">
      <c r="A21" s="43" t="s">
        <v>3</v>
      </c>
      <c r="B21" s="44">
        <v>150</v>
      </c>
      <c r="C21" s="44">
        <v>600</v>
      </c>
      <c r="D21" s="45">
        <v>1500</v>
      </c>
      <c r="E21" s="46">
        <v>2250</v>
      </c>
    </row>
    <row r="22" spans="1:5" ht="15.5">
      <c r="A22" s="35" t="s">
        <v>11</v>
      </c>
      <c r="B22" s="36"/>
      <c r="C22" s="36"/>
      <c r="D22" s="36"/>
      <c r="E22" s="37"/>
    </row>
    <row r="23" spans="1:5" ht="15.5">
      <c r="A23" s="38" t="s">
        <v>4</v>
      </c>
      <c r="B23" s="36"/>
      <c r="C23" s="36"/>
      <c r="D23" s="36"/>
      <c r="E23" s="37">
        <v>2</v>
      </c>
    </row>
    <row r="24" spans="1:5" ht="15.5">
      <c r="A24" s="38" t="s">
        <v>5</v>
      </c>
      <c r="B24" s="36">
        <v>40</v>
      </c>
      <c r="C24" s="36">
        <v>160</v>
      </c>
      <c r="D24" s="36">
        <v>400</v>
      </c>
      <c r="E24" s="37">
        <v>600</v>
      </c>
    </row>
    <row r="25" spans="1:5" ht="15.5">
      <c r="A25" s="38" t="s">
        <v>62</v>
      </c>
      <c r="B25" s="36"/>
      <c r="C25" s="36"/>
      <c r="D25" s="36"/>
      <c r="E25" s="37">
        <v>1</v>
      </c>
    </row>
    <row r="26" spans="1:5" ht="15.5">
      <c r="A26" s="43" t="s">
        <v>5</v>
      </c>
      <c r="B26" s="44">
        <v>40</v>
      </c>
      <c r="C26" s="44">
        <v>160</v>
      </c>
      <c r="D26" s="44">
        <v>400</v>
      </c>
      <c r="E26" s="52">
        <v>600</v>
      </c>
    </row>
    <row r="27" spans="1:5" ht="15.5">
      <c r="A27" s="35" t="s">
        <v>12</v>
      </c>
      <c r="B27" s="36"/>
      <c r="C27" s="36"/>
      <c r="D27" s="36"/>
      <c r="E27" s="37"/>
    </row>
    <row r="28" spans="1:5" ht="15.5">
      <c r="A28" s="38" t="s">
        <v>6</v>
      </c>
      <c r="B28" s="36"/>
      <c r="C28" s="36"/>
      <c r="D28" s="36"/>
      <c r="E28" s="37">
        <v>2</v>
      </c>
    </row>
    <row r="29" spans="1:5" ht="15.5">
      <c r="A29" s="38" t="s">
        <v>5</v>
      </c>
      <c r="B29" s="36">
        <v>120</v>
      </c>
      <c r="C29" s="36">
        <v>480</v>
      </c>
      <c r="D29" s="39">
        <v>1200</v>
      </c>
      <c r="E29" s="40">
        <v>1800</v>
      </c>
    </row>
    <row r="30" spans="1:5" ht="16" thickBot="1">
      <c r="A30" s="53" t="s">
        <v>7</v>
      </c>
      <c r="B30" s="54">
        <f>+B14+B18+B21+B24+B26+B29</f>
        <v>1400</v>
      </c>
      <c r="C30" s="54">
        <f>+C14+C18+C21+C24+C26+C29</f>
        <v>5050</v>
      </c>
      <c r="D30" s="54">
        <f>+D14+D18+D21+D24+D26+D29</f>
        <v>10300</v>
      </c>
      <c r="E30" s="55">
        <f>+E14+E18+E21+E24+E26+E29</f>
        <v>16750</v>
      </c>
    </row>
  </sheetData>
  <phoneticPr fontId="7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zoomScale="71" zoomScaleNormal="71" workbookViewId="0"/>
  </sheetViews>
  <sheetFormatPr defaultColWidth="10.81640625" defaultRowHeight="13"/>
  <cols>
    <col min="1" max="1" width="7.453125" style="12" customWidth="1"/>
    <col min="2" max="2" width="34.36328125" style="12" customWidth="1"/>
    <col min="3" max="6" width="12.6328125" style="12" customWidth="1"/>
    <col min="7" max="16384" width="10.81640625" style="12"/>
  </cols>
  <sheetData>
    <row r="1" spans="1:6" ht="23.5">
      <c r="A1" s="11" t="s">
        <v>52</v>
      </c>
    </row>
    <row r="3" spans="1:6" ht="18.5">
      <c r="A3" s="13" t="s">
        <v>53</v>
      </c>
    </row>
    <row r="4" spans="1:6" ht="16" thickBot="1">
      <c r="A4" s="14" t="s">
        <v>29</v>
      </c>
    </row>
    <row r="5" spans="1:6" ht="45.5" customHeight="1">
      <c r="A5" s="113"/>
      <c r="B5" s="114" t="s">
        <v>93</v>
      </c>
      <c r="C5" s="18" t="s">
        <v>55</v>
      </c>
      <c r="D5" s="19" t="s">
        <v>21</v>
      </c>
      <c r="E5" s="19" t="s">
        <v>20</v>
      </c>
      <c r="F5" s="20" t="s">
        <v>33</v>
      </c>
    </row>
    <row r="6" spans="1:6" ht="15.5">
      <c r="A6" s="61" t="s">
        <v>23</v>
      </c>
      <c r="B6" s="115" t="s">
        <v>57</v>
      </c>
      <c r="C6" s="34"/>
      <c r="D6" s="34"/>
      <c r="E6" s="34"/>
      <c r="F6" s="63"/>
    </row>
    <row r="7" spans="1:6" ht="15.5">
      <c r="A7" s="60"/>
      <c r="B7" s="116" t="s">
        <v>51</v>
      </c>
      <c r="C7" s="34"/>
      <c r="D7" s="34"/>
      <c r="E7" s="34"/>
      <c r="F7" s="63"/>
    </row>
    <row r="8" spans="1:6" ht="15.5">
      <c r="A8" s="60"/>
      <c r="B8" s="117" t="s">
        <v>37</v>
      </c>
      <c r="C8" s="34">
        <v>2</v>
      </c>
      <c r="D8" s="34">
        <v>6</v>
      </c>
      <c r="E8" s="34">
        <v>8</v>
      </c>
      <c r="F8" s="63">
        <v>16</v>
      </c>
    </row>
    <row r="9" spans="1:6" ht="15.5">
      <c r="A9" s="60"/>
      <c r="B9" s="117" t="s">
        <v>14</v>
      </c>
      <c r="C9" s="34">
        <v>400</v>
      </c>
      <c r="D9" s="65">
        <v>1200</v>
      </c>
      <c r="E9" s="65">
        <v>1600</v>
      </c>
      <c r="F9" s="64">
        <v>3200</v>
      </c>
    </row>
    <row r="10" spans="1:6" ht="15.5">
      <c r="A10" s="60"/>
      <c r="B10" s="117" t="s">
        <v>63</v>
      </c>
      <c r="C10" s="34">
        <v>300</v>
      </c>
      <c r="D10" s="34">
        <v>400</v>
      </c>
      <c r="E10" s="34">
        <v>550</v>
      </c>
      <c r="F10" s="64">
        <v>1250</v>
      </c>
    </row>
    <row r="11" spans="1:6" ht="15.5">
      <c r="A11" s="60"/>
      <c r="B11" s="116" t="s">
        <v>50</v>
      </c>
      <c r="C11" s="34"/>
      <c r="D11" s="34"/>
      <c r="E11" s="34"/>
      <c r="F11" s="63"/>
    </row>
    <row r="12" spans="1:6" ht="15.5">
      <c r="A12" s="60"/>
      <c r="B12" s="117" t="s">
        <v>38</v>
      </c>
      <c r="C12" s="34"/>
      <c r="D12" s="34"/>
      <c r="E12" s="34"/>
      <c r="F12" s="63">
        <v>2</v>
      </c>
    </row>
    <row r="13" spans="1:6" ht="15.5">
      <c r="A13" s="60"/>
      <c r="B13" s="117" t="s">
        <v>39</v>
      </c>
      <c r="C13" s="34">
        <v>30</v>
      </c>
      <c r="D13" s="34">
        <v>120</v>
      </c>
      <c r="E13" s="34">
        <v>300</v>
      </c>
      <c r="F13" s="63">
        <v>450</v>
      </c>
    </row>
    <row r="14" spans="1:6" ht="15.5">
      <c r="A14" s="60"/>
      <c r="B14" s="117" t="s">
        <v>63</v>
      </c>
      <c r="C14" s="34">
        <v>10</v>
      </c>
      <c r="D14" s="34">
        <v>40</v>
      </c>
      <c r="E14" s="34">
        <v>100</v>
      </c>
      <c r="F14" s="63">
        <v>150</v>
      </c>
    </row>
    <row r="15" spans="1:6" ht="15.5">
      <c r="A15" s="75"/>
      <c r="B15" s="76" t="s">
        <v>89</v>
      </c>
      <c r="C15" s="73">
        <f>+C14+C13+C10+C9</f>
        <v>740</v>
      </c>
      <c r="D15" s="73">
        <f>+D14+D13+D10+D9</f>
        <v>1760</v>
      </c>
      <c r="E15" s="73">
        <f>+E14+E13+E10+E9</f>
        <v>2550</v>
      </c>
      <c r="F15" s="74">
        <f>+F14+F13+F10+F9</f>
        <v>5050</v>
      </c>
    </row>
    <row r="16" spans="1:6" ht="15.5">
      <c r="A16" s="61" t="s">
        <v>24</v>
      </c>
      <c r="B16" s="118" t="s">
        <v>36</v>
      </c>
      <c r="C16" s="34"/>
      <c r="D16" s="34"/>
      <c r="E16" s="34"/>
      <c r="F16" s="63"/>
    </row>
    <row r="17" spans="1:6" ht="15.5">
      <c r="A17" s="60"/>
      <c r="B17" s="59" t="s">
        <v>30</v>
      </c>
      <c r="C17" s="34">
        <v>80</v>
      </c>
      <c r="D17" s="34">
        <v>320</v>
      </c>
      <c r="E17" s="34">
        <v>800</v>
      </c>
      <c r="F17" s="64">
        <v>1200</v>
      </c>
    </row>
    <row r="18" spans="1:6" ht="31">
      <c r="A18" s="60"/>
      <c r="B18" s="59" t="s">
        <v>15</v>
      </c>
      <c r="C18" s="34">
        <v>150</v>
      </c>
      <c r="D18" s="34">
        <v>600</v>
      </c>
      <c r="E18" s="65">
        <v>1500</v>
      </c>
      <c r="F18" s="64">
        <v>2250</v>
      </c>
    </row>
    <row r="19" spans="1:6" ht="15.5">
      <c r="A19" s="70"/>
      <c r="B19" s="71" t="s">
        <v>31</v>
      </c>
      <c r="C19" s="72">
        <f>SUM(C17:C18)</f>
        <v>230</v>
      </c>
      <c r="D19" s="72">
        <f>SUM(D17:D18)</f>
        <v>920</v>
      </c>
      <c r="E19" s="73">
        <f>SUM(E17:E18)</f>
        <v>2300</v>
      </c>
      <c r="F19" s="74">
        <f>SUM(F17:F18)</f>
        <v>3450</v>
      </c>
    </row>
    <row r="20" spans="1:6" ht="15.5">
      <c r="A20" s="61" t="s">
        <v>26</v>
      </c>
      <c r="B20" s="118" t="s">
        <v>8</v>
      </c>
      <c r="C20" s="34"/>
      <c r="D20" s="34"/>
      <c r="E20" s="34"/>
      <c r="F20" s="63"/>
    </row>
    <row r="21" spans="1:6" ht="15.5">
      <c r="A21" s="62"/>
      <c r="B21" s="59" t="s">
        <v>40</v>
      </c>
      <c r="C21" s="34">
        <v>20</v>
      </c>
      <c r="D21" s="34">
        <v>150</v>
      </c>
      <c r="E21" s="34">
        <v>330</v>
      </c>
      <c r="F21" s="63">
        <v>500</v>
      </c>
    </row>
    <row r="22" spans="1:6" ht="15" customHeight="1" thickBot="1">
      <c r="A22" s="66"/>
      <c r="B22" s="67" t="s">
        <v>32</v>
      </c>
      <c r="C22" s="68">
        <v>20</v>
      </c>
      <c r="D22" s="68">
        <v>150</v>
      </c>
      <c r="E22" s="68">
        <v>330</v>
      </c>
      <c r="F22" s="69">
        <v>500</v>
      </c>
    </row>
  </sheetData>
  <phoneticPr fontId="7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FBDAF-8242-460A-8916-67F4441C7F88}">
  <dimension ref="A1:J44"/>
  <sheetViews>
    <sheetView tabSelected="1" zoomScale="58" zoomScaleNormal="58" workbookViewId="0"/>
  </sheetViews>
  <sheetFormatPr defaultColWidth="10.81640625" defaultRowHeight="13"/>
  <cols>
    <col min="1" max="1" width="2.6328125" style="78" customWidth="1"/>
    <col min="2" max="2" width="44.453125" style="12" customWidth="1"/>
    <col min="3" max="10" width="11.81640625" style="12" customWidth="1"/>
    <col min="11" max="16384" width="10.81640625" style="12"/>
  </cols>
  <sheetData>
    <row r="1" spans="1:10" ht="23.5">
      <c r="A1" s="77" t="s">
        <v>52</v>
      </c>
    </row>
    <row r="3" spans="1:10" ht="18.5">
      <c r="B3" s="13" t="s">
        <v>64</v>
      </c>
    </row>
    <row r="4" spans="1:10" ht="16" thickBot="1">
      <c r="B4" s="14" t="s">
        <v>65</v>
      </c>
    </row>
    <row r="5" spans="1:10" ht="45.5" customHeight="1">
      <c r="B5" s="119" t="s">
        <v>93</v>
      </c>
      <c r="C5" s="127" t="str">
        <f>'Tabel 1'!C5</f>
        <v>Møn, Lolland / Falster</v>
      </c>
      <c r="D5" s="128"/>
      <c r="E5" s="127" t="str">
        <f>'Tabel 1'!D5</f>
        <v>Sjælland</v>
      </c>
      <c r="F5" s="128"/>
      <c r="G5" s="127" t="str">
        <f>'Tabel 1'!E5</f>
        <v>København</v>
      </c>
      <c r="H5" s="128"/>
      <c r="I5" s="127" t="str">
        <f>'Tabel 1'!F5</f>
        <v>I alt 2022</v>
      </c>
      <c r="J5" s="129"/>
    </row>
    <row r="6" spans="1:10" ht="15.5">
      <c r="B6" s="109"/>
      <c r="C6" s="87" t="s">
        <v>66</v>
      </c>
      <c r="D6" s="87" t="s">
        <v>67</v>
      </c>
      <c r="E6" s="87" t="s">
        <v>66</v>
      </c>
      <c r="F6" s="87" t="s">
        <v>67</v>
      </c>
      <c r="G6" s="87" t="s">
        <v>66</v>
      </c>
      <c r="H6" s="87" t="s">
        <v>67</v>
      </c>
      <c r="I6" s="87" t="s">
        <v>66</v>
      </c>
      <c r="J6" s="88" t="s">
        <v>67</v>
      </c>
    </row>
    <row r="7" spans="1:10" ht="15.5">
      <c r="B7" s="120" t="str">
        <f>+'Tabel 1'!B6</f>
        <v>Varesalg netto</v>
      </c>
      <c r="C7" s="89"/>
      <c r="D7" s="90"/>
      <c r="E7" s="89"/>
      <c r="F7" s="90"/>
      <c r="G7" s="89"/>
      <c r="H7" s="90"/>
      <c r="I7" s="89"/>
      <c r="J7" s="91"/>
    </row>
    <row r="8" spans="1:10" ht="15.5">
      <c r="B8" s="80"/>
      <c r="C8" s="82"/>
      <c r="D8" s="85"/>
      <c r="E8" s="82"/>
      <c r="F8" s="85"/>
      <c r="G8" s="82"/>
      <c r="H8" s="85"/>
      <c r="I8" s="82"/>
      <c r="J8" s="81"/>
    </row>
    <row r="9" spans="1:10" ht="15.5">
      <c r="B9" s="80" t="s">
        <v>73</v>
      </c>
      <c r="C9" s="83"/>
      <c r="D9" s="85"/>
      <c r="E9" s="83"/>
      <c r="F9" s="85"/>
      <c r="G9" s="83"/>
      <c r="H9" s="85"/>
      <c r="I9" s="83"/>
      <c r="J9" s="81"/>
    </row>
    <row r="10" spans="1:10" ht="15.5">
      <c r="B10" s="80" t="str">
        <f>+'Tabel 1'!B8</f>
        <v>Vareforbrug</v>
      </c>
      <c r="C10" s="83"/>
      <c r="D10" s="85"/>
      <c r="E10" s="83"/>
      <c r="F10" s="85"/>
      <c r="G10" s="83"/>
      <c r="H10" s="85"/>
      <c r="I10" s="83"/>
      <c r="J10" s="81"/>
    </row>
    <row r="11" spans="1:10" ht="15.5">
      <c r="B11" s="96" t="s">
        <v>83</v>
      </c>
      <c r="C11" s="97"/>
      <c r="D11" s="98"/>
      <c r="E11" s="97"/>
      <c r="F11" s="98"/>
      <c r="G11" s="97"/>
      <c r="H11" s="98"/>
      <c r="I11" s="97"/>
      <c r="J11" s="99"/>
    </row>
    <row r="12" spans="1:10" ht="15.5">
      <c r="B12" s="92" t="s">
        <v>68</v>
      </c>
      <c r="C12" s="93"/>
      <c r="D12" s="94"/>
      <c r="E12" s="93"/>
      <c r="F12" s="94"/>
      <c r="G12" s="93"/>
      <c r="H12" s="94"/>
      <c r="I12" s="93"/>
      <c r="J12" s="95"/>
    </row>
    <row r="13" spans="1:10" ht="15.5">
      <c r="B13" s="80"/>
      <c r="C13" s="82"/>
      <c r="D13" s="85"/>
      <c r="E13" s="82"/>
      <c r="F13" s="85"/>
      <c r="G13" s="82"/>
      <c r="H13" s="85"/>
      <c r="I13" s="82"/>
      <c r="J13" s="81"/>
    </row>
    <row r="14" spans="1:10" ht="15.5">
      <c r="B14" s="80" t="s">
        <v>75</v>
      </c>
      <c r="C14" s="84"/>
      <c r="D14" s="85"/>
      <c r="E14" s="84"/>
      <c r="F14" s="85"/>
      <c r="G14" s="84"/>
      <c r="H14" s="85"/>
      <c r="I14" s="84"/>
      <c r="J14" s="81"/>
    </row>
    <row r="15" spans="1:10" ht="15.5">
      <c r="B15" s="96" t="s">
        <v>84</v>
      </c>
      <c r="C15" s="97"/>
      <c r="D15" s="98"/>
      <c r="E15" s="97"/>
      <c r="F15" s="98"/>
      <c r="G15" s="97"/>
      <c r="H15" s="98"/>
      <c r="I15" s="97"/>
      <c r="J15" s="99"/>
    </row>
    <row r="16" spans="1:10" ht="15.5">
      <c r="A16" s="78" t="s">
        <v>90</v>
      </c>
      <c r="B16" s="92" t="s">
        <v>74</v>
      </c>
      <c r="C16" s="93"/>
      <c r="D16" s="94"/>
      <c r="E16" s="93"/>
      <c r="F16" s="94"/>
      <c r="G16" s="93"/>
      <c r="H16" s="94"/>
      <c r="I16" s="93"/>
      <c r="J16" s="95"/>
    </row>
    <row r="17" spans="1:10" ht="15.5">
      <c r="B17" s="80"/>
      <c r="C17" s="82"/>
      <c r="D17" s="85"/>
      <c r="E17" s="82"/>
      <c r="F17" s="85"/>
      <c r="G17" s="82"/>
      <c r="H17" s="85"/>
      <c r="I17" s="82"/>
      <c r="J17" s="81"/>
    </row>
    <row r="18" spans="1:10" ht="15.5">
      <c r="B18" s="80" t="s">
        <v>76</v>
      </c>
      <c r="C18" s="83"/>
      <c r="D18" s="85"/>
      <c r="E18" s="83"/>
      <c r="F18" s="85"/>
      <c r="G18" s="83"/>
      <c r="H18" s="85"/>
      <c r="I18" s="83"/>
      <c r="J18" s="81"/>
    </row>
    <row r="19" spans="1:10" ht="15.5">
      <c r="B19" s="80" t="s">
        <v>77</v>
      </c>
      <c r="C19" s="83"/>
      <c r="D19" s="85"/>
      <c r="E19" s="83"/>
      <c r="F19" s="85"/>
      <c r="G19" s="83"/>
      <c r="H19" s="85"/>
      <c r="I19" s="83"/>
      <c r="J19" s="81"/>
    </row>
    <row r="20" spans="1:10" ht="15.5">
      <c r="B20" s="80" t="s">
        <v>78</v>
      </c>
      <c r="C20" s="83"/>
      <c r="D20" s="85"/>
      <c r="E20" s="83"/>
      <c r="F20" s="85"/>
      <c r="G20" s="83"/>
      <c r="H20" s="85"/>
      <c r="I20" s="83"/>
      <c r="J20" s="81"/>
    </row>
    <row r="21" spans="1:10" ht="15.5">
      <c r="B21" s="80" t="s">
        <v>79</v>
      </c>
      <c r="C21" s="83"/>
      <c r="D21" s="85"/>
      <c r="E21" s="83"/>
      <c r="F21" s="85"/>
      <c r="G21" s="83"/>
      <c r="H21" s="85"/>
      <c r="I21" s="83"/>
      <c r="J21" s="81"/>
    </row>
    <row r="22" spans="1:10" ht="15.5">
      <c r="B22" s="96" t="s">
        <v>80</v>
      </c>
      <c r="C22" s="97"/>
      <c r="D22" s="98"/>
      <c r="E22" s="97"/>
      <c r="F22" s="98"/>
      <c r="G22" s="97"/>
      <c r="H22" s="98"/>
      <c r="I22" s="97"/>
      <c r="J22" s="99"/>
    </row>
    <row r="23" spans="1:10" ht="15.5">
      <c r="A23" s="78" t="s">
        <v>90</v>
      </c>
      <c r="B23" s="102" t="s">
        <v>85</v>
      </c>
      <c r="C23" s="103"/>
      <c r="D23" s="104"/>
      <c r="E23" s="103"/>
      <c r="F23" s="104"/>
      <c r="G23" s="103"/>
      <c r="H23" s="104"/>
      <c r="I23" s="103"/>
      <c r="J23" s="105"/>
    </row>
    <row r="24" spans="1:10" ht="15.5">
      <c r="B24" s="92" t="s">
        <v>81</v>
      </c>
      <c r="C24" s="93"/>
      <c r="D24" s="100"/>
      <c r="E24" s="93"/>
      <c r="F24" s="100"/>
      <c r="G24" s="93"/>
      <c r="H24" s="100"/>
      <c r="I24" s="93"/>
      <c r="J24" s="101"/>
    </row>
    <row r="25" spans="1:10" ht="15.5">
      <c r="B25" s="80"/>
      <c r="C25" s="86"/>
      <c r="D25" s="85"/>
      <c r="E25" s="86"/>
      <c r="F25" s="85"/>
      <c r="G25" s="86"/>
      <c r="H25" s="85"/>
      <c r="I25" s="82"/>
      <c r="J25" s="81"/>
    </row>
    <row r="26" spans="1:10" ht="15.5">
      <c r="B26" s="80" t="s">
        <v>94</v>
      </c>
      <c r="C26" s="84"/>
      <c r="D26" s="85"/>
      <c r="E26" s="84"/>
      <c r="F26" s="85"/>
      <c r="G26" s="84"/>
      <c r="H26" s="85"/>
      <c r="I26" s="84"/>
      <c r="J26" s="81"/>
    </row>
    <row r="27" spans="1:10" ht="15.5">
      <c r="B27" s="80" t="s">
        <v>82</v>
      </c>
      <c r="C27" s="84"/>
      <c r="D27" s="85"/>
      <c r="E27" s="84"/>
      <c r="F27" s="85"/>
      <c r="G27" s="84"/>
      <c r="H27" s="85"/>
      <c r="I27" s="83"/>
      <c r="J27" s="81"/>
    </row>
    <row r="28" spans="1:10" ht="15.5">
      <c r="B28" s="80" t="str">
        <f>+B21</f>
        <v>Øvrige bilomkostninger</v>
      </c>
      <c r="C28" s="84"/>
      <c r="D28" s="85"/>
      <c r="E28" s="84"/>
      <c r="F28" s="85"/>
      <c r="G28" s="84"/>
      <c r="H28" s="85"/>
      <c r="I28" s="83"/>
      <c r="J28" s="81"/>
    </row>
    <row r="29" spans="1:10" ht="15.5">
      <c r="B29" s="80" t="str">
        <f>'Tabel 3'!B18</f>
        <v>Drifts- og vedligeholdelsesomkostninger</v>
      </c>
      <c r="C29" s="84"/>
      <c r="D29" s="85"/>
      <c r="E29" s="84"/>
      <c r="F29" s="85"/>
      <c r="G29" s="84"/>
      <c r="H29" s="85"/>
      <c r="I29" s="83"/>
      <c r="J29" s="81"/>
    </row>
    <row r="30" spans="1:10" ht="15.5">
      <c r="B30" s="80" t="str">
        <f>'Tabel 1'!B13</f>
        <v>Kontorartikler</v>
      </c>
      <c r="C30" s="84"/>
      <c r="D30" s="85"/>
      <c r="E30" s="84"/>
      <c r="F30" s="85"/>
      <c r="G30" s="84"/>
      <c r="H30" s="85"/>
      <c r="I30" s="83"/>
      <c r="J30" s="81"/>
    </row>
    <row r="31" spans="1:10" ht="15.5">
      <c r="B31" s="80" t="str">
        <f>'Tabel 1'!B14</f>
        <v>Telefon og porto</v>
      </c>
      <c r="C31" s="84"/>
      <c r="D31" s="85"/>
      <c r="E31" s="84"/>
      <c r="F31" s="85"/>
      <c r="G31" s="84"/>
      <c r="H31" s="85"/>
      <c r="I31" s="83"/>
      <c r="J31" s="81"/>
    </row>
    <row r="32" spans="1:10" ht="15.5">
      <c r="B32" s="80" t="str">
        <f>'Tabel 1'!B16</f>
        <v>IT-omkostninger</v>
      </c>
      <c r="C32" s="84"/>
      <c r="D32" s="85"/>
      <c r="E32" s="84"/>
      <c r="F32" s="85"/>
      <c r="G32" s="84"/>
      <c r="H32" s="85"/>
      <c r="I32" s="83"/>
      <c r="J32" s="81"/>
    </row>
    <row r="33" spans="1:10" ht="15.5">
      <c r="B33" s="80" t="str">
        <f>'Tabel 1'!B17</f>
        <v>Personaleomkostninger</v>
      </c>
      <c r="C33" s="84"/>
      <c r="D33" s="85"/>
      <c r="E33" s="84"/>
      <c r="F33" s="85"/>
      <c r="G33" s="84"/>
      <c r="H33" s="85"/>
      <c r="I33" s="83"/>
      <c r="J33" s="81"/>
    </row>
    <row r="34" spans="1:10" ht="15.5">
      <c r="B34" s="80" t="str">
        <f>'Tabel 1'!B18</f>
        <v>Bestyrelseshonorar</v>
      </c>
      <c r="C34" s="84"/>
      <c r="D34" s="85"/>
      <c r="E34" s="84"/>
      <c r="F34" s="85"/>
      <c r="G34" s="84"/>
      <c r="H34" s="85"/>
      <c r="I34" s="83"/>
      <c r="J34" s="81"/>
    </row>
    <row r="35" spans="1:10" ht="15.5">
      <c r="B35" s="96" t="str">
        <f>'Tabel 1'!B19</f>
        <v>Diverse omkostninger</v>
      </c>
      <c r="C35" s="106"/>
      <c r="D35" s="98"/>
      <c r="E35" s="106"/>
      <c r="F35" s="98"/>
      <c r="G35" s="106"/>
      <c r="H35" s="98"/>
      <c r="I35" s="97"/>
      <c r="J35" s="99"/>
    </row>
    <row r="36" spans="1:10" ht="15.5">
      <c r="A36" s="78" t="s">
        <v>90</v>
      </c>
      <c r="B36" s="102" t="s">
        <v>86</v>
      </c>
      <c r="C36" s="107"/>
      <c r="D36" s="104"/>
      <c r="E36" s="107"/>
      <c r="F36" s="104"/>
      <c r="G36" s="107"/>
      <c r="H36" s="104"/>
      <c r="I36" s="103"/>
      <c r="J36" s="108"/>
    </row>
    <row r="37" spans="1:10" ht="15.5">
      <c r="B37" s="92" t="s">
        <v>69</v>
      </c>
      <c r="C37" s="93"/>
      <c r="D37" s="94"/>
      <c r="E37" s="93"/>
      <c r="F37" s="94"/>
      <c r="G37" s="93"/>
      <c r="H37" s="94"/>
      <c r="I37" s="93"/>
      <c r="J37" s="101"/>
    </row>
    <row r="38" spans="1:10" ht="15.5">
      <c r="B38" s="80" t="str">
        <f>'Tabel 1'!B12</f>
        <v>Afskrivning på driftsmidler (ekskl. biler)</v>
      </c>
      <c r="C38" s="83"/>
      <c r="D38" s="85"/>
      <c r="E38" s="83"/>
      <c r="F38" s="85"/>
      <c r="G38" s="83"/>
      <c r="H38" s="85"/>
      <c r="I38" s="83"/>
      <c r="J38" s="81"/>
    </row>
    <row r="39" spans="1:10" ht="15.5">
      <c r="B39" s="80" t="s">
        <v>70</v>
      </c>
      <c r="C39" s="83"/>
      <c r="D39" s="85"/>
      <c r="E39" s="83"/>
      <c r="F39" s="85"/>
      <c r="G39" s="83"/>
      <c r="H39" s="85"/>
      <c r="I39" s="83"/>
      <c r="J39" s="81"/>
    </row>
    <row r="40" spans="1:10" ht="15.5">
      <c r="B40" s="96" t="s">
        <v>71</v>
      </c>
      <c r="C40" s="97"/>
      <c r="D40" s="98"/>
      <c r="E40" s="97"/>
      <c r="F40" s="98"/>
      <c r="G40" s="97"/>
      <c r="H40" s="98"/>
      <c r="I40" s="97"/>
      <c r="J40" s="99"/>
    </row>
    <row r="41" spans="1:10" ht="15.5">
      <c r="B41" s="102" t="s">
        <v>87</v>
      </c>
      <c r="C41" s="107"/>
      <c r="D41" s="104"/>
      <c r="E41" s="107"/>
      <c r="F41" s="104"/>
      <c r="G41" s="107"/>
      <c r="H41" s="104"/>
      <c r="I41" s="103"/>
      <c r="J41" s="108"/>
    </row>
    <row r="42" spans="1:10" s="126" customFormat="1" ht="16" thickBot="1">
      <c r="A42" s="121"/>
      <c r="B42" s="122" t="s">
        <v>88</v>
      </c>
      <c r="C42" s="123"/>
      <c r="D42" s="124"/>
      <c r="E42" s="123"/>
      <c r="F42" s="124"/>
      <c r="G42" s="123"/>
      <c r="H42" s="124"/>
      <c r="I42" s="123"/>
      <c r="J42" s="125"/>
    </row>
    <row r="44" spans="1:10" ht="15.5" customHeight="1">
      <c r="A44" s="79" t="s">
        <v>90</v>
      </c>
      <c r="B44" s="110" t="s">
        <v>91</v>
      </c>
      <c r="C44" s="59"/>
      <c r="D44" s="59"/>
      <c r="E44" s="59"/>
      <c r="F44" s="59"/>
      <c r="G44" s="59"/>
      <c r="H44" s="59"/>
      <c r="I44" s="59"/>
      <c r="J44" s="59"/>
    </row>
  </sheetData>
  <mergeCells count="4">
    <mergeCell ref="G5:H5"/>
    <mergeCell ref="I5:J5"/>
    <mergeCell ref="E5:F5"/>
    <mergeCell ref="C5:D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Tabel 1</vt:lpstr>
      <vt:lpstr>Tabel 2</vt:lpstr>
      <vt:lpstr>Tabel 3</vt:lpstr>
      <vt:lpstr>Opg 2.2.1 - løsning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Fast og Klammer</dc:title>
  <dc:creator>Karsten Dalgaard</dc:creator>
  <cp:lastModifiedBy>Jeanette Willert</cp:lastModifiedBy>
  <cp:lastPrinted>2003-08-04T11:07:57Z</cp:lastPrinted>
  <dcterms:created xsi:type="dcterms:W3CDTF">1998-08-06T13:58:08Z</dcterms:created>
  <dcterms:modified xsi:type="dcterms:W3CDTF">2023-06-26T07:51:05Z</dcterms:modified>
</cp:coreProperties>
</file>