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2" windowWidth="11100" windowHeight="5832"/>
  </bookViews>
  <sheets>
    <sheet name="Inv opg 10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'Inv opg 10'!$A$1:$G$70</definedName>
  </definedNames>
  <calcPr calcId="125725"/>
</workbook>
</file>

<file path=xl/calcChain.xml><?xml version="1.0" encoding="utf-8"?>
<calcChain xmlns="http://schemas.openxmlformats.org/spreadsheetml/2006/main">
  <c r="B36" i="1"/>
  <c r="E36" s="1"/>
  <c r="C36"/>
  <c r="C37" s="1"/>
  <c r="C38" s="1"/>
  <c r="C39" s="1"/>
  <c r="C40" s="1"/>
  <c r="C41" s="1"/>
  <c r="B62"/>
  <c r="B56"/>
  <c r="B57"/>
  <c r="B58" s="1"/>
  <c r="C23"/>
  <c r="C21"/>
  <c r="C25" s="1"/>
  <c r="C12"/>
  <c r="C14"/>
  <c r="C16" s="1"/>
  <c r="B59" l="1"/>
  <c r="B60" s="1"/>
  <c r="C55"/>
  <c r="D55" s="1"/>
  <c r="C42"/>
  <c r="C43" s="1"/>
  <c r="D36"/>
  <c r="B37" s="1"/>
  <c r="B61" l="1"/>
  <c r="B38"/>
  <c r="D37"/>
  <c r="E37"/>
  <c r="C56" l="1"/>
  <c r="D56" s="1"/>
  <c r="E38"/>
  <c r="C57" s="1"/>
  <c r="D57" s="1"/>
  <c r="D38"/>
  <c r="B39"/>
  <c r="E39" l="1"/>
  <c r="B40"/>
  <c r="D39"/>
  <c r="C58" l="1"/>
  <c r="D58" s="1"/>
  <c r="E40"/>
  <c r="C59" s="1"/>
  <c r="D59" s="1"/>
  <c r="B41"/>
  <c r="D40"/>
  <c r="D41" l="1"/>
  <c r="E41"/>
  <c r="C60" l="1"/>
  <c r="D60" s="1"/>
  <c r="D61" s="1"/>
  <c r="D62" s="1"/>
  <c r="E62" s="1"/>
  <c r="E42"/>
  <c r="E43" s="1"/>
  <c r="F43" s="1"/>
</calcChain>
</file>

<file path=xl/sharedStrings.xml><?xml version="1.0" encoding="utf-8"?>
<sst xmlns="http://schemas.openxmlformats.org/spreadsheetml/2006/main" count="58" uniqueCount="43">
  <si>
    <t>Opgave 10. Beregning af kapitaltjeneste.</t>
  </si>
  <si>
    <t>Data:</t>
  </si>
  <si>
    <t>Anskaffelsessum</t>
  </si>
  <si>
    <t>Scrapværdi</t>
  </si>
  <si>
    <t>Levetid</t>
  </si>
  <si>
    <t>kr.</t>
  </si>
  <si>
    <t>år.</t>
  </si>
  <si>
    <t>Rente</t>
  </si>
  <si>
    <t>pr. år</t>
  </si>
  <si>
    <t>Første led</t>
  </si>
  <si>
    <t>Andet led</t>
  </si>
  <si>
    <t>a) Beregning af eksakt kapitaltjeneste</t>
  </si>
  <si>
    <t>Kapitaltjeneste</t>
  </si>
  <si>
    <t>kr/år</t>
  </si>
  <si>
    <t>b) Beregning af approksimativ kapitaltjeneste</t>
  </si>
  <si>
    <t>(A - S)/n</t>
  </si>
  <si>
    <t>Tilsammen</t>
  </si>
  <si>
    <t xml:space="preserve"> + (A+S)/2</t>
  </si>
  <si>
    <t>Appendix. Analyse af approksimationen.</t>
  </si>
  <si>
    <t>År</t>
  </si>
  <si>
    <t>Bogført værdi</t>
  </si>
  <si>
    <t>primo</t>
  </si>
  <si>
    <t>Afskrivning</t>
  </si>
  <si>
    <t>Rente af</t>
  </si>
  <si>
    <t>primoværdi</t>
  </si>
  <si>
    <t>ultimo</t>
  </si>
  <si>
    <t>Sum</t>
  </si>
  <si>
    <t>Ialt</t>
  </si>
  <si>
    <t>Man får en bedre approksimation ved følgende beregningsmetode:</t>
  </si>
  <si>
    <t>får man samme resultat som ved de eksakte beregninger.</t>
  </si>
  <si>
    <t>Gen. snit</t>
  </si>
  <si>
    <t>Nuværdi af</t>
  </si>
  <si>
    <t>renter</t>
  </si>
  <si>
    <t>et anlægs grænse- og gennemsnitomkostninger.</t>
  </si>
  <si>
    <t>De sidst viste beregninger svarer til dem, der senere vises som værende</t>
  </si>
  <si>
    <t>Den approksimative beregning undervuderer omkostningerne lidt.</t>
  </si>
  <si>
    <t>Den reelle forskel mellem denne og den foregående beregning er, at nu</t>
  </si>
  <si>
    <t>er det renten af primoværdien i år 6, der indgår i gennemsnitsberegningen,</t>
  </si>
  <si>
    <t>mens det i den traditionelle beregning er renten af slutværdien S, der indgår.</t>
  </si>
  <si>
    <t>Simpel gennemsnit</t>
  </si>
  <si>
    <r>
      <t>A ● α(n,i)</t>
    </r>
    <r>
      <rPr>
        <vertAlign val="superscript"/>
        <sz val="11"/>
        <rFont val="Arial"/>
        <family val="2"/>
      </rPr>
      <t>-1</t>
    </r>
  </si>
  <si>
    <r>
      <t>- S ● s(n,i)</t>
    </r>
    <r>
      <rPr>
        <vertAlign val="superscript"/>
        <sz val="11"/>
        <rFont val="Arial"/>
        <family val="2"/>
      </rPr>
      <t>-1</t>
    </r>
  </si>
  <si>
    <r>
      <t>Regner man renterne om til et gennemsnit ved hjælp af formlen α(n,i)</t>
    </r>
    <r>
      <rPr>
        <vertAlign val="superscript"/>
        <sz val="11"/>
        <rFont val="Arial"/>
        <family val="2"/>
      </rPr>
      <t>-1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</si>
</sst>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9" fontId="4" fillId="0" borderId="0" xfId="0" applyNumberFormat="1" applyFont="1"/>
    <xf numFmtId="3" fontId="4" fillId="2" borderId="0" xfId="0" applyNumberFormat="1" applyFont="1" applyFill="1"/>
    <xf numFmtId="0" fontId="4" fillId="0" borderId="0" xfId="0" quotePrefix="1" applyFont="1"/>
    <xf numFmtId="3" fontId="4" fillId="2" borderId="1" xfId="0" applyNumberFormat="1" applyFont="1" applyFill="1" applyBorder="1"/>
    <xf numFmtId="0" fontId="6" fillId="0" borderId="0" xfId="0" applyFont="1"/>
    <xf numFmtId="3" fontId="4" fillId="3" borderId="0" xfId="0" applyNumberFormat="1" applyFont="1" applyFill="1"/>
    <xf numFmtId="3" fontId="4" fillId="0" borderId="0" xfId="0" applyNumberFormat="1" applyFont="1" applyFill="1"/>
    <xf numFmtId="3" fontId="4" fillId="3" borderId="1" xfId="0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3" xfId="0" applyFont="1" applyBorder="1"/>
    <xf numFmtId="0" fontId="4" fillId="0" borderId="5" xfId="0" applyFont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/>
    <xf numFmtId="3" fontId="4" fillId="0" borderId="12" xfId="0" applyNumberFormat="1" applyFont="1" applyBorder="1"/>
    <xf numFmtId="3" fontId="4" fillId="0" borderId="9" xfId="0" applyNumberFormat="1" applyFont="1" applyBorder="1"/>
    <xf numFmtId="3" fontId="4" fillId="0" borderId="3" xfId="0" applyNumberFormat="1" applyFont="1" applyBorder="1"/>
    <xf numFmtId="0" fontId="4" fillId="0" borderId="6" xfId="0" applyFont="1" applyBorder="1"/>
    <xf numFmtId="3" fontId="4" fillId="0" borderId="7" xfId="0" applyNumberFormat="1" applyFont="1" applyBorder="1"/>
    <xf numFmtId="0" fontId="4" fillId="0" borderId="7" xfId="0" applyFont="1" applyBorder="1"/>
    <xf numFmtId="3" fontId="4" fillId="0" borderId="13" xfId="0" applyNumberFormat="1" applyFont="1" applyBorder="1"/>
    <xf numFmtId="0" fontId="4" fillId="0" borderId="4" xfId="0" applyFont="1" applyBorder="1"/>
    <xf numFmtId="3" fontId="4" fillId="4" borderId="9" xfId="0" applyNumberFormat="1" applyFont="1" applyFill="1" applyBorder="1"/>
    <xf numFmtId="3" fontId="4" fillId="4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3" fontId="4" fillId="5" borderId="9" xfId="0" applyNumberFormat="1" applyFont="1" applyFill="1" applyBorder="1"/>
    <xf numFmtId="3" fontId="4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76200</xdr:rowOff>
    </xdr:from>
    <xdr:to>
      <xdr:col>6</xdr:col>
      <xdr:colOff>205740</xdr:colOff>
      <xdr:row>12</xdr:row>
      <xdr:rowOff>15240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54680" y="1805940"/>
          <a:ext cx="1539240" cy="3200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= PMT(C10; C9; -C7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4</xdr:col>
      <xdr:colOff>7620</xdr:colOff>
      <xdr:row>12</xdr:row>
      <xdr:rowOff>137160</xdr:rowOff>
    </xdr:from>
    <xdr:to>
      <xdr:col>6</xdr:col>
      <xdr:colOff>198120</xdr:colOff>
      <xdr:row>14</xdr:row>
      <xdr:rowOff>22860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62300" y="2232660"/>
          <a:ext cx="152400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= PMT(C10; C9;0; C8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4</xdr:col>
      <xdr:colOff>22860</xdr:colOff>
      <xdr:row>15</xdr:row>
      <xdr:rowOff>7620</xdr:rowOff>
    </xdr:from>
    <xdr:to>
      <xdr:col>6</xdr:col>
      <xdr:colOff>167640</xdr:colOff>
      <xdr:row>16</xdr:row>
      <xdr:rowOff>68580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177540" y="2644140"/>
          <a:ext cx="1478280" cy="2438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= C12 + C14</a:t>
          </a:r>
        </a:p>
      </xdr:txBody>
    </xdr:sp>
    <xdr:clientData/>
  </xdr:twoCellAnchor>
  <xdr:twoCellAnchor editAs="oneCell">
    <xdr:from>
      <xdr:col>4</xdr:col>
      <xdr:colOff>22860</xdr:colOff>
      <xdr:row>19</xdr:row>
      <xdr:rowOff>144780</xdr:rowOff>
    </xdr:from>
    <xdr:to>
      <xdr:col>6</xdr:col>
      <xdr:colOff>7620</xdr:colOff>
      <xdr:row>21</xdr:row>
      <xdr:rowOff>7620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177540" y="3459480"/>
          <a:ext cx="1318260" cy="2133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= ( C7 - C8) / C9</a:t>
          </a:r>
        </a:p>
      </xdr:txBody>
    </xdr:sp>
    <xdr:clientData/>
  </xdr:twoCellAnchor>
  <xdr:oneCellAnchor>
    <xdr:from>
      <xdr:col>4</xdr:col>
      <xdr:colOff>30480</xdr:colOff>
      <xdr:row>22</xdr:row>
      <xdr:rowOff>0</xdr:rowOff>
    </xdr:from>
    <xdr:ext cx="1546860" cy="19050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185160" y="3817620"/>
          <a:ext cx="154686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=  C10 * (C7 + C8) / 2</a:t>
          </a:r>
        </a:p>
      </xdr:txBody>
    </xdr:sp>
    <xdr:clientData/>
  </xdr:oneCellAnchor>
  <xdr:twoCellAnchor editAs="oneCell">
    <xdr:from>
      <xdr:col>4</xdr:col>
      <xdr:colOff>30480</xdr:colOff>
      <xdr:row>23</xdr:row>
      <xdr:rowOff>167640</xdr:rowOff>
    </xdr:from>
    <xdr:to>
      <xdr:col>5</xdr:col>
      <xdr:colOff>441960</xdr:colOff>
      <xdr:row>25</xdr:row>
      <xdr:rowOff>45720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185160" y="4152900"/>
          <a:ext cx="1135380" cy="2438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= C21 + C23</a:t>
          </a:r>
        </a:p>
      </xdr:txBody>
    </xdr:sp>
    <xdr:clientData/>
  </xdr:twoCellAnchor>
  <xdr:oneCellAnchor>
    <xdr:from>
      <xdr:col>3</xdr:col>
      <xdr:colOff>30480</xdr:colOff>
      <xdr:row>63</xdr:row>
      <xdr:rowOff>68580</xdr:rowOff>
    </xdr:from>
    <xdr:ext cx="2026920" cy="190500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385060" y="11254740"/>
          <a:ext cx="202692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= -  PMT ( 10% ;  6 ;  29.026 )</a:t>
          </a:r>
        </a:p>
      </xdr:txBody>
    </xdr:sp>
    <xdr:clientData/>
  </xdr:oneCellAnchor>
  <xdr:twoCellAnchor>
    <xdr:from>
      <xdr:col>3</xdr:col>
      <xdr:colOff>609600</xdr:colOff>
      <xdr:row>62</xdr:row>
      <xdr:rowOff>22860</xdr:rowOff>
    </xdr:from>
    <xdr:to>
      <xdr:col>3</xdr:col>
      <xdr:colOff>609600</xdr:colOff>
      <xdr:row>63</xdr:row>
      <xdr:rowOff>38100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V="1">
          <a:off x="2933700" y="10568940"/>
          <a:ext cx="0" cy="182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Normal="100" workbookViewId="0"/>
  </sheetViews>
  <sheetFormatPr defaultRowHeight="13.2"/>
  <cols>
    <col min="1" max="1" width="10.5546875" customWidth="1"/>
    <col min="2" max="2" width="13.109375" customWidth="1"/>
    <col min="3" max="3" width="10.6640625" customWidth="1"/>
    <col min="4" max="4" width="13.21875" customWidth="1"/>
    <col min="5" max="5" width="10.5546875" customWidth="1"/>
  </cols>
  <sheetData>
    <row r="1" spans="1:4" ht="17.399999999999999">
      <c r="A1" s="1" t="s">
        <v>0</v>
      </c>
    </row>
    <row r="3" spans="1:4" ht="13.8">
      <c r="A3" s="9" t="s">
        <v>11</v>
      </c>
    </row>
    <row r="5" spans="1:4" ht="14.4">
      <c r="A5" s="2" t="s">
        <v>1</v>
      </c>
      <c r="B5" s="3"/>
      <c r="C5" s="3"/>
      <c r="D5" s="3"/>
    </row>
    <row r="6" spans="1:4" ht="13.8">
      <c r="A6" s="3"/>
      <c r="B6" s="3"/>
      <c r="C6" s="3"/>
      <c r="D6" s="3"/>
    </row>
    <row r="7" spans="1:4" ht="13.8">
      <c r="A7" s="3" t="s">
        <v>2</v>
      </c>
      <c r="B7" s="3"/>
      <c r="C7" s="4">
        <v>100000</v>
      </c>
      <c r="D7" s="3" t="s">
        <v>5</v>
      </c>
    </row>
    <row r="8" spans="1:4" ht="13.8">
      <c r="A8" s="3" t="s">
        <v>3</v>
      </c>
      <c r="B8" s="3"/>
      <c r="C8" s="4">
        <v>10000</v>
      </c>
      <c r="D8" s="3" t="s">
        <v>5</v>
      </c>
    </row>
    <row r="9" spans="1:4" ht="13.8">
      <c r="A9" s="3" t="s">
        <v>4</v>
      </c>
      <c r="B9" s="3"/>
      <c r="C9" s="3">
        <v>6</v>
      </c>
      <c r="D9" s="3" t="s">
        <v>6</v>
      </c>
    </row>
    <row r="10" spans="1:4" ht="13.8">
      <c r="A10" s="3" t="s">
        <v>7</v>
      </c>
      <c r="B10" s="3"/>
      <c r="C10" s="5">
        <v>0.1</v>
      </c>
      <c r="D10" s="3" t="s">
        <v>8</v>
      </c>
    </row>
    <row r="11" spans="1:4" ht="13.8">
      <c r="A11" s="3"/>
      <c r="B11" s="3"/>
      <c r="C11" s="3"/>
      <c r="D11" s="3"/>
    </row>
    <row r="12" spans="1:4" ht="16.2">
      <c r="A12" s="3" t="s">
        <v>9</v>
      </c>
      <c r="B12" s="3" t="s">
        <v>40</v>
      </c>
      <c r="C12" s="6">
        <f>PMT(C10,C9,-C7)</f>
        <v>22960.738036266725</v>
      </c>
      <c r="D12" s="3" t="s">
        <v>13</v>
      </c>
    </row>
    <row r="13" spans="1:4" ht="13.8">
      <c r="A13" s="3"/>
      <c r="B13" s="3"/>
      <c r="C13" s="3"/>
      <c r="D13" s="3"/>
    </row>
    <row r="14" spans="1:4" ht="16.2">
      <c r="A14" s="3" t="s">
        <v>10</v>
      </c>
      <c r="B14" s="7" t="s">
        <v>41</v>
      </c>
      <c r="C14" s="6">
        <f>PMT(C10,C9,0,C8)</f>
        <v>-1296.0738036266723</v>
      </c>
      <c r="D14" s="3" t="s">
        <v>13</v>
      </c>
    </row>
    <row r="15" spans="1:4" ht="14.4" thickBot="1">
      <c r="A15" s="3"/>
      <c r="B15" s="3"/>
      <c r="C15" s="3"/>
      <c r="D15" s="3"/>
    </row>
    <row r="16" spans="1:4" ht="14.4" thickBot="1">
      <c r="A16" s="3" t="s">
        <v>12</v>
      </c>
      <c r="B16" s="3"/>
      <c r="C16" s="8">
        <f>C12+C14</f>
        <v>21664.664232640051</v>
      </c>
      <c r="D16" s="3" t="s">
        <v>13</v>
      </c>
    </row>
    <row r="17" spans="1:7" ht="13.8">
      <c r="A17" s="3"/>
      <c r="B17" s="3"/>
      <c r="C17" s="3"/>
      <c r="D17" s="3"/>
    </row>
    <row r="18" spans="1:7" ht="13.8">
      <c r="A18" s="3"/>
      <c r="B18" s="3"/>
      <c r="C18" s="3"/>
      <c r="D18" s="3"/>
    </row>
    <row r="19" spans="1:7" ht="13.8">
      <c r="A19" s="9" t="s">
        <v>14</v>
      </c>
      <c r="B19" s="3"/>
      <c r="C19" s="3"/>
      <c r="D19" s="3"/>
    </row>
    <row r="20" spans="1:7" ht="13.8">
      <c r="A20" s="3"/>
      <c r="B20" s="3"/>
      <c r="C20" s="3"/>
      <c r="D20" s="3"/>
    </row>
    <row r="21" spans="1:7" ht="13.8">
      <c r="A21" s="3" t="s">
        <v>9</v>
      </c>
      <c r="B21" s="3" t="s">
        <v>15</v>
      </c>
      <c r="C21" s="10">
        <f>(C7-C8)/C9</f>
        <v>15000</v>
      </c>
      <c r="D21" s="3" t="s">
        <v>13</v>
      </c>
    </row>
    <row r="22" spans="1:7" ht="13.8">
      <c r="A22" s="3"/>
      <c r="B22" s="3"/>
      <c r="C22" s="11"/>
      <c r="D22" s="3"/>
    </row>
    <row r="23" spans="1:7" ht="13.8">
      <c r="A23" s="3" t="s">
        <v>10</v>
      </c>
      <c r="B23" s="3" t="s">
        <v>17</v>
      </c>
      <c r="C23" s="10">
        <f xml:space="preserve"> C10*(C7+C8)/2</f>
        <v>5500</v>
      </c>
      <c r="D23" s="3" t="s">
        <v>13</v>
      </c>
    </row>
    <row r="24" spans="1:7" ht="14.4" thickBot="1">
      <c r="A24" s="3"/>
      <c r="B24" s="3"/>
      <c r="C24" s="11"/>
      <c r="D24" s="3"/>
    </row>
    <row r="25" spans="1:7" ht="14.4" thickBot="1">
      <c r="A25" s="3" t="s">
        <v>16</v>
      </c>
      <c r="B25" s="3"/>
      <c r="C25" s="12">
        <f>C21+C23</f>
        <v>20500</v>
      </c>
      <c r="D25" s="3" t="s">
        <v>13</v>
      </c>
    </row>
    <row r="26" spans="1:7" ht="13.8">
      <c r="A26" s="3"/>
      <c r="B26" s="3"/>
      <c r="C26" s="3"/>
      <c r="D26" s="3"/>
    </row>
    <row r="27" spans="1:7" ht="13.8">
      <c r="A27" s="3" t="s">
        <v>35</v>
      </c>
      <c r="B27" s="3"/>
      <c r="C27" s="3"/>
      <c r="D27" s="3"/>
    </row>
    <row r="28" spans="1:7" ht="13.8">
      <c r="A28" s="3"/>
      <c r="B28" s="3"/>
      <c r="C28" s="3"/>
      <c r="D28" s="3"/>
    </row>
    <row r="29" spans="1:7" ht="13.8">
      <c r="A29" s="3"/>
      <c r="B29" s="3"/>
      <c r="C29" s="3"/>
      <c r="D29" s="3"/>
    </row>
    <row r="30" spans="1:7" ht="13.8">
      <c r="A30" s="9" t="s">
        <v>18</v>
      </c>
      <c r="B30" s="3"/>
      <c r="C30" s="3"/>
      <c r="D30" s="3"/>
    </row>
    <row r="32" spans="1:7" ht="13.8">
      <c r="A32" s="3" t="s">
        <v>28</v>
      </c>
      <c r="B32" s="3"/>
      <c r="C32" s="3"/>
      <c r="D32" s="3"/>
      <c r="E32" s="3"/>
      <c r="F32" s="3"/>
      <c r="G32" s="3"/>
    </row>
    <row r="33" spans="1:7" ht="13.8">
      <c r="A33" s="3"/>
      <c r="B33" s="3"/>
      <c r="C33" s="3"/>
      <c r="D33" s="3"/>
      <c r="E33" s="3"/>
      <c r="F33" s="3"/>
      <c r="G33" s="3"/>
    </row>
    <row r="34" spans="1:7" ht="13.8">
      <c r="A34" s="13" t="s">
        <v>19</v>
      </c>
      <c r="B34" s="14" t="s">
        <v>20</v>
      </c>
      <c r="C34" s="14" t="s">
        <v>22</v>
      </c>
      <c r="D34" s="15" t="s">
        <v>20</v>
      </c>
      <c r="E34" s="14" t="s">
        <v>23</v>
      </c>
      <c r="F34" s="16" t="s">
        <v>27</v>
      </c>
      <c r="G34" s="3"/>
    </row>
    <row r="35" spans="1:7" ht="13.8">
      <c r="A35" s="17"/>
      <c r="B35" s="18" t="s">
        <v>21</v>
      </c>
      <c r="C35" s="18"/>
      <c r="D35" s="19" t="s">
        <v>25</v>
      </c>
      <c r="E35" s="18" t="s">
        <v>24</v>
      </c>
      <c r="F35" s="20"/>
      <c r="G35" s="3"/>
    </row>
    <row r="36" spans="1:7" ht="13.8">
      <c r="A36" s="13">
        <v>1</v>
      </c>
      <c r="B36" s="21">
        <f>C7</f>
        <v>100000</v>
      </c>
      <c r="C36" s="21">
        <f>(C7-C8)/C9</f>
        <v>15000</v>
      </c>
      <c r="D36" s="22">
        <f t="shared" ref="D36:D41" si="0">B36-C36</f>
        <v>85000</v>
      </c>
      <c r="E36" s="21">
        <f t="shared" ref="E36:E41" si="1">$C$10*B36</f>
        <v>10000</v>
      </c>
      <c r="F36" s="23"/>
      <c r="G36" s="3"/>
    </row>
    <row r="37" spans="1:7" ht="13.8">
      <c r="A37" s="24">
        <v>2</v>
      </c>
      <c r="B37" s="25">
        <f>D36</f>
        <v>85000</v>
      </c>
      <c r="C37" s="25">
        <f>C36</f>
        <v>15000</v>
      </c>
      <c r="D37" s="26">
        <f t="shared" si="0"/>
        <v>70000</v>
      </c>
      <c r="E37" s="25">
        <f t="shared" si="1"/>
        <v>8500</v>
      </c>
      <c r="F37" s="23"/>
      <c r="G37" s="3"/>
    </row>
    <row r="38" spans="1:7" ht="13.8">
      <c r="A38" s="24">
        <v>3</v>
      </c>
      <c r="B38" s="25">
        <f>B37-C37</f>
        <v>70000</v>
      </c>
      <c r="C38" s="25">
        <f>C37</f>
        <v>15000</v>
      </c>
      <c r="D38" s="26">
        <f t="shared" si="0"/>
        <v>55000</v>
      </c>
      <c r="E38" s="25">
        <f t="shared" si="1"/>
        <v>7000</v>
      </c>
      <c r="F38" s="23"/>
      <c r="G38" s="3"/>
    </row>
    <row r="39" spans="1:7" ht="13.8">
      <c r="A39" s="24">
        <v>4</v>
      </c>
      <c r="B39" s="25">
        <f>B38-C38</f>
        <v>55000</v>
      </c>
      <c r="C39" s="25">
        <f>C38</f>
        <v>15000</v>
      </c>
      <c r="D39" s="26">
        <f t="shared" si="0"/>
        <v>40000</v>
      </c>
      <c r="E39" s="25">
        <f t="shared" si="1"/>
        <v>5500</v>
      </c>
      <c r="F39" s="23"/>
      <c r="G39" s="3"/>
    </row>
    <row r="40" spans="1:7" ht="13.8">
      <c r="A40" s="24">
        <v>5</v>
      </c>
      <c r="B40" s="25">
        <f>B39-C39</f>
        <v>40000</v>
      </c>
      <c r="C40" s="25">
        <f>C39</f>
        <v>15000</v>
      </c>
      <c r="D40" s="26">
        <f t="shared" si="0"/>
        <v>25000</v>
      </c>
      <c r="E40" s="25">
        <f t="shared" si="1"/>
        <v>4000</v>
      </c>
      <c r="F40" s="23"/>
      <c r="G40" s="3"/>
    </row>
    <row r="41" spans="1:7" ht="13.8">
      <c r="A41" s="17">
        <v>6</v>
      </c>
      <c r="B41" s="27">
        <f>B40-C40</f>
        <v>25000</v>
      </c>
      <c r="C41" s="27">
        <f>C40</f>
        <v>15000</v>
      </c>
      <c r="D41" s="28">
        <f t="shared" si="0"/>
        <v>10000</v>
      </c>
      <c r="E41" s="27">
        <f t="shared" si="1"/>
        <v>2500</v>
      </c>
      <c r="F41" s="23"/>
      <c r="G41" s="3"/>
    </row>
    <row r="42" spans="1:7" ht="13.8">
      <c r="A42" s="29" t="s">
        <v>26</v>
      </c>
      <c r="B42" s="30"/>
      <c r="C42" s="30">
        <f>SUM(C36:C41)</f>
        <v>90000</v>
      </c>
      <c r="D42" s="31"/>
      <c r="E42" s="32">
        <f>SUM(E36:E41)</f>
        <v>37500</v>
      </c>
      <c r="F42" s="23"/>
      <c r="G42" s="3"/>
    </row>
    <row r="43" spans="1:7" ht="13.8">
      <c r="A43" s="19" t="s">
        <v>39</v>
      </c>
      <c r="B43" s="33"/>
      <c r="C43" s="34">
        <f>C42/C9</f>
        <v>15000</v>
      </c>
      <c r="D43" s="33"/>
      <c r="E43" s="34">
        <f>E42/C9</f>
        <v>6250</v>
      </c>
      <c r="F43" s="35">
        <f>C43+E43</f>
        <v>21250</v>
      </c>
      <c r="G43" s="3"/>
    </row>
    <row r="44" spans="1:7" ht="13.8">
      <c r="A44" s="3"/>
      <c r="B44" s="3"/>
      <c r="C44" s="3"/>
      <c r="D44" s="3"/>
      <c r="E44" s="3"/>
      <c r="F44" s="3"/>
      <c r="G44" s="3"/>
    </row>
    <row r="45" spans="1:7" ht="13.8">
      <c r="A45" s="3" t="s">
        <v>36</v>
      </c>
      <c r="B45" s="3"/>
      <c r="C45" s="3"/>
      <c r="D45" s="3"/>
      <c r="E45" s="3"/>
      <c r="F45" s="3"/>
      <c r="G45" s="3"/>
    </row>
    <row r="46" spans="1:7" ht="13.8">
      <c r="A46" s="3" t="s">
        <v>37</v>
      </c>
      <c r="B46" s="3"/>
      <c r="C46" s="3"/>
      <c r="D46" s="3"/>
      <c r="E46" s="3"/>
      <c r="F46" s="3"/>
      <c r="G46" s="3"/>
    </row>
    <row r="47" spans="1:7" ht="13.8">
      <c r="A47" s="3" t="s">
        <v>38</v>
      </c>
      <c r="B47" s="3"/>
      <c r="C47" s="3"/>
      <c r="D47" s="3"/>
      <c r="E47" s="3"/>
      <c r="F47" s="3"/>
      <c r="G47" s="3"/>
    </row>
    <row r="48" spans="1:7" ht="13.8">
      <c r="A48" s="3"/>
      <c r="B48" s="3"/>
      <c r="C48" s="3"/>
      <c r="D48" s="3"/>
      <c r="E48" s="3"/>
      <c r="F48" s="3"/>
      <c r="G48" s="3"/>
    </row>
    <row r="49" spans="1:7" ht="16.2">
      <c r="A49" s="3" t="s">
        <v>42</v>
      </c>
      <c r="B49" s="3"/>
      <c r="C49" s="3"/>
      <c r="D49" s="3"/>
      <c r="E49" s="3"/>
      <c r="F49" s="3"/>
      <c r="G49" s="3"/>
    </row>
    <row r="50" spans="1:7" ht="13.8">
      <c r="A50" s="3" t="s">
        <v>29</v>
      </c>
      <c r="B50" s="3"/>
      <c r="C50" s="3"/>
      <c r="D50" s="3"/>
      <c r="E50" s="3"/>
      <c r="F50" s="3"/>
      <c r="G50" s="3"/>
    </row>
    <row r="51" spans="1:7" ht="13.8">
      <c r="A51" s="3"/>
      <c r="B51" s="3"/>
      <c r="C51" s="3"/>
      <c r="D51" s="3"/>
      <c r="E51" s="3"/>
      <c r="F51" s="3"/>
      <c r="G51" s="3"/>
    </row>
    <row r="52" spans="1:7" ht="13.8">
      <c r="A52" s="3"/>
      <c r="B52" s="3"/>
      <c r="C52" s="3"/>
      <c r="D52" s="3"/>
      <c r="E52" s="3"/>
      <c r="F52" s="3"/>
      <c r="G52" s="3"/>
    </row>
    <row r="53" spans="1:7" ht="13.8">
      <c r="A53" s="13" t="s">
        <v>19</v>
      </c>
      <c r="B53" s="14" t="s">
        <v>22</v>
      </c>
      <c r="C53" s="13" t="s">
        <v>7</v>
      </c>
      <c r="D53" s="13" t="s">
        <v>31</v>
      </c>
      <c r="E53" s="36" t="s">
        <v>27</v>
      </c>
      <c r="F53" s="3"/>
      <c r="G53" s="3"/>
    </row>
    <row r="54" spans="1:7" ht="13.8">
      <c r="A54" s="17"/>
      <c r="B54" s="18"/>
      <c r="C54" s="17" t="s">
        <v>21</v>
      </c>
      <c r="D54" s="17" t="s">
        <v>32</v>
      </c>
      <c r="E54" s="18"/>
      <c r="F54" s="3"/>
      <c r="G54" s="3"/>
    </row>
    <row r="55" spans="1:7" ht="13.8">
      <c r="A55" s="24">
        <v>1</v>
      </c>
      <c r="B55" s="25">
        <v>15000</v>
      </c>
      <c r="C55" s="25">
        <f t="shared" ref="C55:C60" si="2">E36</f>
        <v>10000</v>
      </c>
      <c r="D55" s="25">
        <f t="shared" ref="D55:D60" si="3">C55*(1+$C$10)^ - A55</f>
        <v>9090.9090909090901</v>
      </c>
      <c r="E55" s="14"/>
      <c r="F55" s="3"/>
      <c r="G55" s="3"/>
    </row>
    <row r="56" spans="1:7" ht="13.8">
      <c r="A56" s="24">
        <v>2</v>
      </c>
      <c r="B56" s="25">
        <f>B55</f>
        <v>15000</v>
      </c>
      <c r="C56" s="25">
        <f t="shared" si="2"/>
        <v>8500</v>
      </c>
      <c r="D56" s="25">
        <f t="shared" si="3"/>
        <v>7024.7933884297518</v>
      </c>
      <c r="E56" s="37"/>
      <c r="F56" s="3"/>
      <c r="G56" s="3"/>
    </row>
    <row r="57" spans="1:7" ht="13.8">
      <c r="A57" s="24">
        <v>3</v>
      </c>
      <c r="B57" s="25">
        <f>B56</f>
        <v>15000</v>
      </c>
      <c r="C57" s="25">
        <f t="shared" si="2"/>
        <v>7000</v>
      </c>
      <c r="D57" s="25">
        <f t="shared" si="3"/>
        <v>5259.2036063110427</v>
      </c>
      <c r="E57" s="37"/>
      <c r="F57" s="3"/>
      <c r="G57" s="3"/>
    </row>
    <row r="58" spans="1:7" ht="13.8">
      <c r="A58" s="24">
        <v>4</v>
      </c>
      <c r="B58" s="25">
        <f>B57</f>
        <v>15000</v>
      </c>
      <c r="C58" s="25">
        <f t="shared" si="2"/>
        <v>5500</v>
      </c>
      <c r="D58" s="25">
        <f t="shared" si="3"/>
        <v>3756.5740045078878</v>
      </c>
      <c r="E58" s="37"/>
      <c r="F58" s="3"/>
      <c r="G58" s="3"/>
    </row>
    <row r="59" spans="1:7" ht="13.8">
      <c r="A59" s="24">
        <v>5</v>
      </c>
      <c r="B59" s="25">
        <f>B58</f>
        <v>15000</v>
      </c>
      <c r="C59" s="25">
        <f t="shared" si="2"/>
        <v>4000</v>
      </c>
      <c r="D59" s="25">
        <f t="shared" si="3"/>
        <v>2483.6852922366197</v>
      </c>
      <c r="E59" s="37"/>
      <c r="F59" s="3"/>
      <c r="G59" s="3"/>
    </row>
    <row r="60" spans="1:7" ht="13.8">
      <c r="A60" s="24">
        <v>6</v>
      </c>
      <c r="B60" s="25">
        <f>B59</f>
        <v>15000</v>
      </c>
      <c r="C60" s="25">
        <f t="shared" si="2"/>
        <v>2500</v>
      </c>
      <c r="D60" s="25">
        <f t="shared" si="3"/>
        <v>1411.1848251344431</v>
      </c>
      <c r="E60" s="18"/>
      <c r="F60" s="3"/>
      <c r="G60" s="3"/>
    </row>
    <row r="61" spans="1:7" ht="13.8">
      <c r="A61" s="38" t="s">
        <v>26</v>
      </c>
      <c r="B61" s="32">
        <f>SUM(B55:B60)</f>
        <v>90000</v>
      </c>
      <c r="C61" s="38"/>
      <c r="D61" s="32">
        <f>SUM(D55:D60)</f>
        <v>29026.350207528834</v>
      </c>
      <c r="E61" s="38"/>
      <c r="F61" s="3"/>
      <c r="G61" s="3"/>
    </row>
    <row r="62" spans="1:7" ht="13.8">
      <c r="A62" s="18" t="s">
        <v>30</v>
      </c>
      <c r="B62" s="39">
        <f>B55</f>
        <v>15000</v>
      </c>
      <c r="C62" s="18"/>
      <c r="D62" s="39">
        <f>-PMT(C10,C9,D61)</f>
        <v>6664.6642326400579</v>
      </c>
      <c r="E62" s="40">
        <f>B62+D62</f>
        <v>21664.664232640058</v>
      </c>
      <c r="F62" s="3"/>
      <c r="G62" s="3"/>
    </row>
    <row r="63" spans="1:7" ht="13.8">
      <c r="A63" s="3"/>
      <c r="B63" s="3"/>
      <c r="C63" s="3"/>
      <c r="D63" s="3"/>
      <c r="E63" s="3"/>
      <c r="F63" s="3"/>
      <c r="G63" s="3"/>
    </row>
    <row r="64" spans="1:7" ht="13.8">
      <c r="A64" s="3"/>
      <c r="B64" s="3"/>
      <c r="C64" s="3"/>
      <c r="D64" s="3"/>
      <c r="E64" s="3"/>
      <c r="F64" s="3"/>
      <c r="G64" s="3"/>
    </row>
    <row r="65" spans="1:7" ht="13.8">
      <c r="A65" s="3"/>
      <c r="B65" s="3"/>
      <c r="C65" s="3"/>
      <c r="D65" s="3"/>
      <c r="E65" s="3"/>
      <c r="F65" s="3"/>
      <c r="G65" s="3"/>
    </row>
    <row r="66" spans="1:7" ht="13.8">
      <c r="A66" s="3"/>
      <c r="B66" s="3"/>
      <c r="C66" s="3"/>
      <c r="D66" s="3"/>
      <c r="E66" s="3"/>
      <c r="F66" s="3"/>
      <c r="G66" s="3"/>
    </row>
    <row r="67" spans="1:7" ht="13.8">
      <c r="A67" s="3" t="s">
        <v>34</v>
      </c>
      <c r="B67" s="3"/>
      <c r="C67" s="3"/>
      <c r="D67" s="3"/>
      <c r="E67" s="3"/>
      <c r="F67" s="3"/>
      <c r="G67" s="3"/>
    </row>
    <row r="68" spans="1:7" ht="13.8">
      <c r="A68" s="3" t="s">
        <v>33</v>
      </c>
      <c r="B68" s="3"/>
      <c r="C68" s="3"/>
      <c r="D68" s="3"/>
      <c r="E68" s="3"/>
      <c r="F68" s="3"/>
      <c r="G68" s="3"/>
    </row>
    <row r="69" spans="1:7" ht="13.8">
      <c r="A69" s="3"/>
      <c r="B69" s="3"/>
      <c r="C69" s="3"/>
      <c r="D69" s="3"/>
      <c r="E69" s="3"/>
      <c r="F69" s="3"/>
      <c r="G69" s="3"/>
    </row>
  </sheetData>
  <phoneticPr fontId="1" type="noConversion"/>
  <printOptions headings="1" gridLines="1"/>
  <pageMargins left="0.75" right="0.75" top="1" bottom="1" header="0.5" footer="0.5"/>
  <pageSetup paperSize="9" fitToWidth="2" fitToHeight="2" orientation="portrait" r:id="rId1"/>
  <headerFooter alignWithMargins="0"/>
  <rowBreaks count="1" manualBreakCount="1">
    <brk id="2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Inv opg 10</vt:lpstr>
      <vt:lpstr>Sheet2</vt:lpstr>
      <vt:lpstr>Sheet3</vt:lpstr>
      <vt:lpstr>Sheet4</vt:lpstr>
      <vt:lpstr>Sheet5</vt:lpstr>
      <vt:lpstr>'Inv opg 10'!Udskriftsområde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2003-10-20T10:39:35Z</cp:lastPrinted>
  <dcterms:created xsi:type="dcterms:W3CDTF">2003-10-13T08:39:23Z</dcterms:created>
  <dcterms:modified xsi:type="dcterms:W3CDTF">2014-01-17T21:39:47Z</dcterms:modified>
</cp:coreProperties>
</file>