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Inv opg 14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C60" i="1"/>
  <c r="D60" s="1"/>
  <c r="F35"/>
  <c r="F33"/>
  <c r="F32"/>
  <c r="F31"/>
  <c r="C55"/>
  <c r="C40"/>
  <c r="C41" s="1"/>
  <c r="C42" s="1"/>
  <c r="C43" s="1"/>
  <c r="C44" s="1"/>
  <c r="C45" s="1"/>
  <c r="C46" s="1"/>
  <c r="C47" s="1"/>
  <c r="I17"/>
  <c r="I9"/>
  <c r="C11" s="1"/>
  <c r="I18" s="1"/>
  <c r="C39" s="1"/>
  <c r="C49" l="1"/>
  <c r="C56" s="1"/>
  <c r="D55" l="1"/>
  <c r="I19"/>
  <c r="I22" s="1"/>
</calcChain>
</file>

<file path=xl/sharedStrings.xml><?xml version="1.0" encoding="utf-8"?>
<sst xmlns="http://schemas.openxmlformats.org/spreadsheetml/2006/main" count="61" uniqueCount="45">
  <si>
    <t>Opgave 14</t>
  </si>
  <si>
    <t>Spørgsmål 1</t>
  </si>
  <si>
    <t>=</t>
  </si>
  <si>
    <t>Nper</t>
  </si>
  <si>
    <t>Fv</t>
  </si>
  <si>
    <t>Nutidsværdi af nettobesparelser</t>
  </si>
  <si>
    <t>Investeringsudgift - tilskud:</t>
  </si>
  <si>
    <t>50.000 - 5.000</t>
  </si>
  <si>
    <t>Kapitalværdi</t>
  </si>
  <si>
    <t xml:space="preserve">Konklusion: Investeringen er fordelagtig. Men uden tilskud er det et spørgsmål, </t>
  </si>
  <si>
    <t>om den vil blive gennemført</t>
  </si>
  <si>
    <t>Spørgsmål 2</t>
  </si>
  <si>
    <t>Først beregnes den rente, der bevirker, at nutidsværdien af energibesparelserne</t>
  </si>
  <si>
    <t>netop kan dække investeringsudgiften plus nutidsværdien af de løbende merudgifter.</t>
  </si>
  <si>
    <t>(i - q) /(1+q)</t>
  </si>
  <si>
    <t>Rente</t>
  </si>
  <si>
    <t>Årlig besp</t>
  </si>
  <si>
    <t>Årlig udg</t>
  </si>
  <si>
    <t>(0,11 - 0,035) / 1,035</t>
  </si>
  <si>
    <t>NV besp</t>
  </si>
  <si>
    <t>NV udg</t>
  </si>
  <si>
    <t>NV(C9; C10; C12)</t>
  </si>
  <si>
    <t>NV(C9; C10;  C11)</t>
  </si>
  <si>
    <t>Rente, i</t>
  </si>
  <si>
    <t xml:space="preserve"> </t>
  </si>
  <si>
    <t>Ved løsning af denne opgave foretrækker jeg at bruge en lommeregner,</t>
  </si>
  <si>
    <t>men Excel kan naturligvis også bruges.</t>
  </si>
  <si>
    <t>Investeringsudgift</t>
  </si>
  <si>
    <t>Nv af merudgifter</t>
  </si>
  <si>
    <t>Sum</t>
  </si>
  <si>
    <t>Årlige besparelser</t>
  </si>
  <si>
    <t>Den søgte kritiske værdi for realrenten kan beregnes ud fra følgende betalingsrække:</t>
  </si>
  <si>
    <t xml:space="preserve">Ligningen   </t>
  </si>
  <si>
    <t>kan omformes til</t>
  </si>
  <si>
    <r>
      <t xml:space="preserve"> </t>
    </r>
    <r>
      <rPr>
        <sz val="12"/>
        <color theme="1"/>
        <rFont val="Calibri"/>
        <family val="2"/>
        <scheme val="minor"/>
      </rPr>
      <t>= i  real,  kritisk værdi</t>
    </r>
  </si>
  <si>
    <t>Vi har</t>
  </si>
  <si>
    <t xml:space="preserve">  q = (i  - i real) / ( 1 + i real)</t>
  </si>
  <si>
    <t>i</t>
  </si>
  <si>
    <t>i real</t>
  </si>
  <si>
    <t>Ved indsættelse fås:</t>
  </si>
  <si>
    <t>q</t>
  </si>
  <si>
    <t xml:space="preserve">Man kan også bruge funktionen målsøgnin (goal seek) </t>
  </si>
  <si>
    <t>til at finde tallene.</t>
  </si>
  <si>
    <t>Interne rente, IA</t>
  </si>
  <si>
    <t xml:space="preserve"> =  (i  -  q) / (1 + q)</t>
  </si>
</sst>
</file>

<file path=xl/styles.xml><?xml version="1.0" encoding="utf-8"?>
<styleSheet xmlns="http://schemas.openxmlformats.org/spreadsheetml/2006/main">
  <numFmts count="7">
    <numFmt numFmtId="8" formatCode="&quot;kr.&quot;\ #,##0.00;[Red]&quot;kr.&quot;\ \-#,##0.00"/>
    <numFmt numFmtId="43" formatCode="_ * #,##0.00_ ;_ * \-#,##0.00_ ;_ * &quot;-&quot;??_ ;_ @_ "/>
    <numFmt numFmtId="164" formatCode="0.0000"/>
    <numFmt numFmtId="165" formatCode="&quot;kr&quot;\ #,##0_);[Red]\(&quot;kr&quot;\ #,##0\)"/>
    <numFmt numFmtId="166" formatCode="&quot;kr&quot;\ #,##0.00_);[Red]\(&quot;kr&quot;\ #,##0.00\)"/>
    <numFmt numFmtId="167" formatCode="0.000000"/>
    <numFmt numFmtId="168" formatCode="_ * #,##0_ ;_ * \-#,##0_ ;_ * &quot;-&quot;??_ ;_ @_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165" fontId="3" fillId="0" borderId="0" xfId="0" applyNumberFormat="1" applyFont="1"/>
    <xf numFmtId="1" fontId="3" fillId="0" borderId="0" xfId="1" applyNumberFormat="1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3" fillId="0" borderId="0" xfId="0" applyFont="1" applyBorder="1"/>
    <xf numFmtId="167" fontId="3" fillId="0" borderId="2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7" fontId="0" fillId="0" borderId="0" xfId="0" applyNumberFormat="1"/>
    <xf numFmtId="0" fontId="6" fillId="0" borderId="0" xfId="0" applyFont="1"/>
    <xf numFmtId="8" fontId="0" fillId="0" borderId="0" xfId="0" applyNumberFormat="1"/>
    <xf numFmtId="168" fontId="3" fillId="0" borderId="1" xfId="1" applyNumberFormat="1" applyFont="1" applyBorder="1"/>
    <xf numFmtId="168" fontId="3" fillId="0" borderId="0" xfId="1" applyNumberFormat="1" applyFont="1" applyAlignment="1">
      <alignment horizontal="right" vertical="center"/>
    </xf>
    <xf numFmtId="168" fontId="4" fillId="0" borderId="0" xfId="1" applyNumberFormat="1" applyFont="1" applyAlignment="1">
      <alignment horizontal="right"/>
    </xf>
    <xf numFmtId="0" fontId="7" fillId="0" borderId="0" xfId="0" applyFont="1"/>
    <xf numFmtId="168" fontId="3" fillId="0" borderId="0" xfId="1" applyNumberFormat="1" applyFont="1"/>
    <xf numFmtId="165" fontId="3" fillId="2" borderId="3" xfId="0" applyNumberFormat="1" applyFont="1" applyFill="1" applyBorder="1"/>
    <xf numFmtId="0" fontId="0" fillId="3" borderId="0" xfId="0" applyFill="1"/>
    <xf numFmtId="0" fontId="3" fillId="3" borderId="0" xfId="0" applyFont="1" applyFill="1"/>
    <xf numFmtId="168" fontId="0" fillId="0" borderId="0" xfId="0" applyNumberFormat="1"/>
    <xf numFmtId="3" fontId="0" fillId="0" borderId="0" xfId="0" applyNumberFormat="1"/>
    <xf numFmtId="167" fontId="3" fillId="0" borderId="0" xfId="0" applyNumberFormat="1" applyFont="1" applyBorder="1"/>
    <xf numFmtId="168" fontId="3" fillId="0" borderId="0" xfId="0" applyNumberFormat="1" applyFont="1"/>
    <xf numFmtId="164" fontId="7" fillId="0" borderId="0" xfId="0" applyNumberFormat="1" applyFont="1"/>
    <xf numFmtId="167" fontId="0" fillId="0" borderId="0" xfId="0" applyNumberFormat="1" applyBorder="1"/>
    <xf numFmtId="164" fontId="7" fillId="2" borderId="3" xfId="0" applyNumberFormat="1" applyFont="1" applyFill="1" applyBorder="1"/>
    <xf numFmtId="10" fontId="3" fillId="2" borderId="3" xfId="0" applyNumberFormat="1" applyFont="1" applyFill="1" applyBorder="1"/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abSelected="1" workbookViewId="0"/>
  </sheetViews>
  <sheetFormatPr defaultRowHeight="14.4"/>
  <cols>
    <col min="1" max="1" width="10.88671875" customWidth="1"/>
    <col min="2" max="2" width="6.88671875" customWidth="1"/>
    <col min="3" max="3" width="13.33203125" customWidth="1"/>
    <col min="6" max="6" width="9.109375" bestFit="1" customWidth="1"/>
    <col min="8" max="8" width="5.44140625" customWidth="1"/>
    <col min="9" max="9" width="12.21875" bestFit="1" customWidth="1"/>
    <col min="11" max="11" width="12.21875" bestFit="1" customWidth="1"/>
    <col min="12" max="12" width="9.44140625" bestFit="1" customWidth="1"/>
  </cols>
  <sheetData>
    <row r="1" spans="1:11" ht="21">
      <c r="A1" s="1" t="s">
        <v>0</v>
      </c>
    </row>
    <row r="2" spans="1:11" ht="15.6">
      <c r="A2" s="2" t="s">
        <v>25</v>
      </c>
    </row>
    <row r="3" spans="1:11" ht="15.6">
      <c r="A3" s="2" t="s">
        <v>26</v>
      </c>
    </row>
    <row r="5" spans="1:11" ht="15.6">
      <c r="A5" s="26" t="s">
        <v>1</v>
      </c>
      <c r="B5" s="25"/>
    </row>
    <row r="6" spans="1:11" ht="15.6">
      <c r="A6" s="3"/>
    </row>
    <row r="7" spans="1:11" ht="15.6">
      <c r="A7" s="22" t="s">
        <v>23</v>
      </c>
      <c r="B7" s="2"/>
      <c r="C7" s="2">
        <v>0.11</v>
      </c>
      <c r="D7" s="2"/>
      <c r="E7" s="2"/>
      <c r="F7" s="2"/>
      <c r="G7" s="2"/>
      <c r="H7" s="2"/>
      <c r="I7" s="2"/>
      <c r="J7" s="2"/>
    </row>
    <row r="8" spans="1:11" ht="15.6">
      <c r="J8" s="2"/>
    </row>
    <row r="9" spans="1:11" ht="15.6">
      <c r="A9" s="2"/>
      <c r="B9" s="2" t="s">
        <v>2</v>
      </c>
      <c r="C9" s="4" t="s">
        <v>14</v>
      </c>
      <c r="D9" s="2" t="s">
        <v>2</v>
      </c>
      <c r="E9" s="2" t="s">
        <v>18</v>
      </c>
      <c r="F9" s="2"/>
      <c r="G9" s="2"/>
      <c r="H9" s="2" t="s">
        <v>2</v>
      </c>
      <c r="I9" s="5">
        <f>(0.11-0.035)/1.035</f>
        <v>7.2463768115942032E-2</v>
      </c>
      <c r="J9" s="2"/>
    </row>
    <row r="10" spans="1:11" ht="15.6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1" ht="15.6">
      <c r="A11" s="2" t="s">
        <v>15</v>
      </c>
      <c r="B11" s="2" t="s">
        <v>2</v>
      </c>
      <c r="C11" s="5">
        <f>I9</f>
        <v>7.2463768115942032E-2</v>
      </c>
      <c r="D11" s="2"/>
      <c r="E11" s="2"/>
      <c r="F11" s="2"/>
      <c r="G11" s="2"/>
      <c r="H11" s="2"/>
      <c r="I11" s="2"/>
      <c r="J11" s="2"/>
    </row>
    <row r="12" spans="1:11" ht="15.6">
      <c r="A12" s="2" t="s">
        <v>3</v>
      </c>
      <c r="B12" s="2" t="s">
        <v>2</v>
      </c>
      <c r="C12" s="2">
        <v>8</v>
      </c>
      <c r="D12" s="2"/>
      <c r="E12" s="2"/>
      <c r="F12" s="2"/>
      <c r="G12" s="2"/>
      <c r="H12" s="2"/>
      <c r="I12" s="2"/>
      <c r="J12" s="2"/>
    </row>
    <row r="13" spans="1:11" ht="15.6">
      <c r="A13" s="2" t="s">
        <v>16</v>
      </c>
      <c r="B13" s="2" t="s">
        <v>2</v>
      </c>
      <c r="C13" s="6">
        <v>10000</v>
      </c>
      <c r="D13" s="2"/>
      <c r="E13" s="2"/>
      <c r="F13" s="2"/>
      <c r="G13" s="2"/>
      <c r="H13" s="2"/>
      <c r="I13" s="2"/>
      <c r="J13" s="2"/>
    </row>
    <row r="14" spans="1:11" ht="15.6">
      <c r="A14" s="2" t="s">
        <v>17</v>
      </c>
      <c r="B14" s="2" t="s">
        <v>2</v>
      </c>
      <c r="C14" s="6">
        <v>1500</v>
      </c>
      <c r="D14" s="2"/>
      <c r="E14" s="6"/>
      <c r="F14" s="2"/>
      <c r="G14" s="2"/>
      <c r="H14" s="2"/>
      <c r="I14" s="2"/>
      <c r="J14" s="2"/>
    </row>
    <row r="15" spans="1:11" ht="15.6">
      <c r="A15" s="2" t="s">
        <v>4</v>
      </c>
      <c r="B15" s="2" t="s">
        <v>2</v>
      </c>
      <c r="C15" s="2">
        <v>0</v>
      </c>
      <c r="D15" s="2"/>
      <c r="E15" s="2"/>
      <c r="F15" s="2"/>
      <c r="G15" s="2"/>
      <c r="H15" s="2"/>
      <c r="I15" s="2"/>
      <c r="J15" s="2"/>
    </row>
    <row r="16" spans="1:11" ht="15.6">
      <c r="A16" s="2"/>
      <c r="B16" s="2"/>
      <c r="C16" s="2"/>
      <c r="D16" s="2"/>
      <c r="E16" s="2"/>
      <c r="F16" s="2"/>
      <c r="G16" s="2"/>
      <c r="H16" s="2"/>
      <c r="I16" s="7"/>
      <c r="J16" s="2"/>
      <c r="K16" s="18"/>
    </row>
    <row r="17" spans="1:11" ht="15.6">
      <c r="A17" s="2" t="s">
        <v>19</v>
      </c>
      <c r="B17" s="2" t="s">
        <v>2</v>
      </c>
      <c r="C17" s="2" t="s">
        <v>22</v>
      </c>
      <c r="D17" s="2"/>
      <c r="E17" s="2"/>
      <c r="F17" s="2"/>
      <c r="G17" s="2"/>
      <c r="H17" s="2" t="s">
        <v>2</v>
      </c>
      <c r="I17" s="20">
        <f>PV(C11,C12,-C13)</f>
        <v>59147.03022497207</v>
      </c>
      <c r="J17" s="2"/>
      <c r="K17" s="18"/>
    </row>
    <row r="18" spans="1:11" ht="15.6">
      <c r="A18" s="2" t="s">
        <v>20</v>
      </c>
      <c r="B18" s="2" t="s">
        <v>2</v>
      </c>
      <c r="C18" s="8" t="s">
        <v>21</v>
      </c>
      <c r="D18" s="2"/>
      <c r="E18" s="2"/>
      <c r="F18" s="2"/>
      <c r="G18" s="2"/>
      <c r="H18" s="2" t="s">
        <v>2</v>
      </c>
      <c r="I18" s="21">
        <f>-PV(C11,C12,-C14)</f>
        <v>-8872.0545337458116</v>
      </c>
      <c r="J18" s="2"/>
    </row>
    <row r="19" spans="1:11" ht="15.6">
      <c r="A19" s="2" t="s">
        <v>5</v>
      </c>
      <c r="B19" s="2"/>
      <c r="C19" s="2"/>
      <c r="D19" s="2"/>
      <c r="E19" s="2"/>
      <c r="F19" s="2"/>
      <c r="G19" s="2"/>
      <c r="H19" s="2" t="s">
        <v>2</v>
      </c>
      <c r="I19" s="23">
        <f>I17+I18</f>
        <v>50274.97569122626</v>
      </c>
      <c r="J19" s="2"/>
    </row>
    <row r="20" spans="1:11" ht="15.6">
      <c r="A20" s="2" t="s">
        <v>6</v>
      </c>
      <c r="B20" s="2"/>
      <c r="C20" s="2"/>
      <c r="D20" s="2"/>
      <c r="E20" s="2"/>
      <c r="F20" s="2"/>
      <c r="G20" s="2"/>
      <c r="H20" s="2"/>
      <c r="I20" s="2"/>
      <c r="J20" s="2"/>
    </row>
    <row r="21" spans="1:11" ht="15.6">
      <c r="A21" s="2"/>
      <c r="B21" s="2" t="s">
        <v>2</v>
      </c>
      <c r="C21" s="2" t="s">
        <v>7</v>
      </c>
      <c r="D21" s="2"/>
      <c r="E21" s="2"/>
      <c r="F21" s="2"/>
      <c r="G21" s="2"/>
      <c r="H21" s="2" t="s">
        <v>2</v>
      </c>
      <c r="I21" s="19">
        <v>45000</v>
      </c>
      <c r="J21" s="2"/>
    </row>
    <row r="22" spans="1:11" ht="15.6">
      <c r="A22" s="2" t="s">
        <v>8</v>
      </c>
      <c r="B22" s="2"/>
      <c r="C22" s="2"/>
      <c r="D22" s="2"/>
      <c r="E22" s="2"/>
      <c r="F22" s="2"/>
      <c r="G22" s="2"/>
      <c r="H22" s="2" t="s">
        <v>2</v>
      </c>
      <c r="I22" s="24">
        <f>I19-I21</f>
        <v>5274.9756912262601</v>
      </c>
      <c r="J22" s="2"/>
    </row>
    <row r="23" spans="1:11" ht="15.6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15.6">
      <c r="A24" s="2" t="s">
        <v>9</v>
      </c>
      <c r="B24" s="2"/>
      <c r="C24" s="2"/>
      <c r="D24" s="2"/>
      <c r="E24" s="2"/>
      <c r="F24" s="2"/>
      <c r="G24" s="2"/>
      <c r="H24" s="2"/>
      <c r="I24" s="2"/>
      <c r="J24" s="2"/>
    </row>
    <row r="25" spans="1:11" ht="15.6">
      <c r="A25" s="2" t="s">
        <v>10</v>
      </c>
      <c r="B25" s="2"/>
      <c r="C25" s="2"/>
      <c r="D25" s="2"/>
      <c r="E25" s="2"/>
      <c r="F25" s="2"/>
      <c r="G25" s="2"/>
      <c r="H25" s="2"/>
      <c r="I25" s="2"/>
      <c r="J25" s="2"/>
    </row>
    <row r="26" spans="1:11" ht="15.6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ht="15.6">
      <c r="A27" s="26" t="s">
        <v>11</v>
      </c>
      <c r="B27" s="26"/>
      <c r="C27" s="2"/>
      <c r="D27" s="2"/>
      <c r="E27" s="2"/>
      <c r="F27" s="2"/>
      <c r="G27" s="2"/>
      <c r="H27" s="2"/>
      <c r="I27" s="2"/>
      <c r="J27" s="2"/>
    </row>
    <row r="28" spans="1:11" ht="15.6">
      <c r="A28" s="2" t="s">
        <v>12</v>
      </c>
      <c r="B28" s="2"/>
      <c r="C28" s="2"/>
      <c r="D28" s="2"/>
      <c r="E28" s="2"/>
      <c r="F28" s="2"/>
      <c r="G28" s="2"/>
      <c r="H28" s="2"/>
      <c r="I28" s="2"/>
      <c r="J28" s="2"/>
    </row>
    <row r="29" spans="1:11" ht="15.6">
      <c r="A29" s="2" t="s">
        <v>13</v>
      </c>
      <c r="B29" s="2"/>
      <c r="C29" s="2"/>
      <c r="D29" s="2"/>
      <c r="E29" s="2"/>
      <c r="F29" s="2"/>
      <c r="G29" s="2"/>
      <c r="H29" s="2"/>
      <c r="I29" s="2"/>
      <c r="J29" s="2"/>
    </row>
    <row r="30" spans="1:11" ht="15.6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1" ht="15.6">
      <c r="C31" s="29" t="s">
        <v>27</v>
      </c>
      <c r="D31" s="22"/>
      <c r="E31" s="22"/>
      <c r="F31" s="30">
        <f>I21</f>
        <v>45000</v>
      </c>
    </row>
    <row r="32" spans="1:11" ht="15.6">
      <c r="A32" s="2"/>
      <c r="B32" s="2"/>
      <c r="C32" s="29" t="s">
        <v>28</v>
      </c>
      <c r="D32" s="2"/>
      <c r="E32" s="2"/>
      <c r="F32" s="30">
        <f xml:space="preserve"> - I18</f>
        <v>8872.0545337458116</v>
      </c>
      <c r="G32" s="2"/>
      <c r="H32" s="2"/>
      <c r="I32" s="2"/>
    </row>
    <row r="33" spans="1:11" ht="15.6">
      <c r="A33" s="2"/>
      <c r="B33" s="2"/>
      <c r="C33" s="2" t="s">
        <v>29</v>
      </c>
      <c r="D33" s="2"/>
      <c r="E33" s="2"/>
      <c r="F33" s="30">
        <f>F31+F32</f>
        <v>53872.05453374581</v>
      </c>
      <c r="G33" s="2"/>
      <c r="H33" s="2"/>
      <c r="I33" s="2"/>
    </row>
    <row r="34" spans="1:11" ht="15.6">
      <c r="A34" s="2"/>
      <c r="B34" s="2"/>
      <c r="C34" s="2"/>
      <c r="D34" s="2"/>
      <c r="E34" s="2"/>
      <c r="F34" s="2"/>
      <c r="G34" s="2"/>
      <c r="H34" s="2"/>
      <c r="I34" s="2"/>
    </row>
    <row r="35" spans="1:11" ht="15.6">
      <c r="A35" s="2"/>
      <c r="B35" s="2"/>
      <c r="C35" s="2" t="s">
        <v>30</v>
      </c>
      <c r="D35" s="2"/>
      <c r="E35" s="2"/>
      <c r="F35" s="6">
        <f>C13</f>
        <v>10000</v>
      </c>
      <c r="G35" s="2" t="s">
        <v>24</v>
      </c>
      <c r="H35" s="2"/>
      <c r="I35" s="2"/>
    </row>
    <row r="36" spans="1:11" ht="15.6">
      <c r="A36" s="2"/>
      <c r="B36" s="2"/>
      <c r="C36" s="2"/>
      <c r="D36" s="2"/>
      <c r="E36" s="2"/>
      <c r="F36" s="2"/>
      <c r="G36" s="2"/>
      <c r="H36" s="2"/>
      <c r="I36" s="2"/>
    </row>
    <row r="37" spans="1:11" ht="15.6">
      <c r="A37" s="2" t="s">
        <v>31</v>
      </c>
      <c r="C37" s="8"/>
      <c r="D37" s="2"/>
      <c r="E37" s="8"/>
      <c r="F37" s="2"/>
      <c r="G37" s="2"/>
      <c r="H37" s="2"/>
      <c r="I37" s="9"/>
    </row>
    <row r="38" spans="1:11" ht="15.6">
      <c r="A38" s="2"/>
      <c r="B38" s="2"/>
      <c r="C38" s="2"/>
      <c r="D38" s="2"/>
      <c r="E38" s="2"/>
      <c r="F38" s="2"/>
      <c r="G38" s="2"/>
      <c r="H38" s="2"/>
      <c r="I38" s="2"/>
    </row>
    <row r="39" spans="1:11" ht="15.6">
      <c r="A39" s="2"/>
      <c r="B39" s="2"/>
      <c r="C39" s="27">
        <f>-I18 +I21</f>
        <v>53872.05453374581</v>
      </c>
      <c r="E39" s="2"/>
      <c r="F39" s="2"/>
      <c r="G39" s="2"/>
      <c r="H39" s="2"/>
      <c r="I39" s="10"/>
    </row>
    <row r="40" spans="1:11" ht="15.6">
      <c r="A40" s="2"/>
      <c r="B40" s="2"/>
      <c r="C40" s="28">
        <f>-C13</f>
        <v>-10000</v>
      </c>
      <c r="E40" s="2"/>
      <c r="F40" s="2"/>
      <c r="G40" s="2"/>
      <c r="H40" s="2"/>
      <c r="I40" s="2"/>
    </row>
    <row r="41" spans="1:11" ht="15.6">
      <c r="A41" s="2"/>
      <c r="B41" s="2"/>
      <c r="C41" s="28">
        <f>C40</f>
        <v>-10000</v>
      </c>
      <c r="E41" s="2"/>
      <c r="F41" s="2"/>
      <c r="G41" s="2"/>
      <c r="H41" s="2"/>
      <c r="I41" s="2"/>
    </row>
    <row r="42" spans="1:11" ht="15.6">
      <c r="A42" s="2"/>
      <c r="B42" s="2"/>
      <c r="C42" s="28">
        <f t="shared" ref="C42:C47" si="0">C41</f>
        <v>-10000</v>
      </c>
      <c r="E42" s="2"/>
      <c r="F42" s="2"/>
      <c r="G42" s="2"/>
      <c r="H42" s="2"/>
      <c r="I42" s="2"/>
    </row>
    <row r="43" spans="1:11">
      <c r="C43" s="28">
        <f t="shared" si="0"/>
        <v>-10000</v>
      </c>
    </row>
    <row r="44" spans="1:11">
      <c r="C44" s="28">
        <f t="shared" si="0"/>
        <v>-10000</v>
      </c>
      <c r="K44" t="s">
        <v>24</v>
      </c>
    </row>
    <row r="45" spans="1:11">
      <c r="C45" s="28">
        <f t="shared" si="0"/>
        <v>-10000</v>
      </c>
    </row>
    <row r="46" spans="1:11">
      <c r="C46" s="28">
        <f t="shared" si="0"/>
        <v>-10000</v>
      </c>
    </row>
    <row r="47" spans="1:11">
      <c r="C47" s="28">
        <f t="shared" si="0"/>
        <v>-10000</v>
      </c>
    </row>
    <row r="49" spans="1:9" ht="15.6">
      <c r="A49" s="2" t="s">
        <v>43</v>
      </c>
      <c r="C49" s="31">
        <f>IRR(C39:C47)</f>
        <v>9.7328664133372891E-2</v>
      </c>
      <c r="D49" s="2" t="s">
        <v>34</v>
      </c>
    </row>
    <row r="51" spans="1:9" ht="15.6">
      <c r="A51" s="2" t="s">
        <v>32</v>
      </c>
      <c r="D51" s="4" t="s">
        <v>44</v>
      </c>
    </row>
    <row r="52" spans="1:9" ht="15.6">
      <c r="A52" s="2"/>
    </row>
    <row r="53" spans="1:9" ht="15.6">
      <c r="A53" s="2" t="s">
        <v>33</v>
      </c>
      <c r="C53" s="2" t="s">
        <v>36</v>
      </c>
    </row>
    <row r="54" spans="1:9" ht="15.6">
      <c r="A54" s="2"/>
      <c r="B54" s="2"/>
      <c r="E54" s="2"/>
      <c r="F54" s="2"/>
      <c r="G54" s="2"/>
      <c r="H54" s="2"/>
      <c r="I54" s="2"/>
    </row>
    <row r="55" spans="1:9" ht="15.6">
      <c r="A55" s="2" t="s">
        <v>35</v>
      </c>
      <c r="B55" s="2" t="s">
        <v>37</v>
      </c>
      <c r="C55" s="2">
        <f>C7</f>
        <v>0.11</v>
      </c>
      <c r="D55" s="2">
        <f>C60</f>
        <v>1.1547439049753097E-2</v>
      </c>
      <c r="E55" s="2"/>
      <c r="F55" s="2"/>
      <c r="G55" s="2"/>
      <c r="H55" s="2"/>
      <c r="I55" s="2"/>
    </row>
    <row r="56" spans="1:9" ht="16.2" thickBot="1">
      <c r="A56" s="2"/>
      <c r="B56" s="2" t="s">
        <v>38</v>
      </c>
      <c r="C56" s="5">
        <f>C49</f>
        <v>9.7328664133372891E-2</v>
      </c>
      <c r="D56" s="2"/>
      <c r="E56" s="2"/>
      <c r="F56" s="2"/>
      <c r="G56" s="2"/>
      <c r="H56" s="2"/>
      <c r="I56" s="11"/>
    </row>
    <row r="57" spans="1:9" ht="16.2" thickBot="1">
      <c r="D57" s="2"/>
      <c r="E57" s="2"/>
      <c r="F57" s="2"/>
      <c r="G57" s="12"/>
      <c r="H57" s="13"/>
      <c r="I57" s="14"/>
    </row>
    <row r="58" spans="1:9" ht="15.6">
      <c r="A58" s="2" t="s">
        <v>39</v>
      </c>
      <c r="B58" s="2"/>
      <c r="D58" s="2"/>
      <c r="E58" s="2"/>
      <c r="F58" s="2"/>
      <c r="G58" s="2"/>
      <c r="H58" s="2"/>
      <c r="I58" s="2"/>
    </row>
    <row r="59" spans="1:9" ht="15.6">
      <c r="A59" s="2"/>
      <c r="B59" s="2"/>
      <c r="D59" s="2"/>
      <c r="E59" s="2"/>
      <c r="F59" s="2"/>
      <c r="G59" s="2"/>
      <c r="H59" s="2"/>
      <c r="I59" s="2"/>
    </row>
    <row r="60" spans="1:9" ht="15.6">
      <c r="A60" s="2"/>
      <c r="B60" s="2" t="s">
        <v>40</v>
      </c>
      <c r="C60" s="33">
        <f xml:space="preserve"> (C55 -C56) / (1 +C56)</f>
        <v>1.1547439049753097E-2</v>
      </c>
      <c r="D60" s="34">
        <f>C60</f>
        <v>1.1547439049753097E-2</v>
      </c>
      <c r="E60" s="2"/>
      <c r="F60" s="2"/>
      <c r="G60" s="2"/>
      <c r="H60" s="2"/>
      <c r="I60" s="15"/>
    </row>
    <row r="61" spans="1:9" ht="15.6">
      <c r="A61" s="2"/>
      <c r="B61" s="2"/>
      <c r="C61" s="2"/>
      <c r="D61" s="2"/>
      <c r="E61" s="2"/>
      <c r="F61" s="2"/>
      <c r="G61" s="2"/>
      <c r="H61" s="2"/>
      <c r="I61" s="2"/>
    </row>
    <row r="62" spans="1:9" ht="15.6">
      <c r="A62" s="2" t="s">
        <v>41</v>
      </c>
      <c r="B62" s="2"/>
      <c r="C62" s="2"/>
      <c r="D62" s="2"/>
      <c r="E62" s="2"/>
      <c r="F62" s="2"/>
      <c r="G62" s="2"/>
      <c r="H62" s="2"/>
      <c r="I62" s="2"/>
    </row>
    <row r="63" spans="1:9" ht="15.6">
      <c r="A63" s="2" t="s">
        <v>42</v>
      </c>
      <c r="B63" s="2"/>
      <c r="C63" s="2"/>
      <c r="D63" s="2"/>
      <c r="E63" s="2"/>
      <c r="F63" s="2"/>
      <c r="G63" s="2"/>
      <c r="H63" s="2"/>
      <c r="I63" s="2"/>
    </row>
    <row r="64" spans="1:9" ht="15.6">
      <c r="A64" s="2"/>
      <c r="B64" s="2"/>
      <c r="C64" s="2"/>
      <c r="D64" s="2"/>
      <c r="E64" s="2"/>
      <c r="F64" s="2"/>
      <c r="G64" s="2"/>
      <c r="H64" s="2"/>
      <c r="I64" s="2"/>
    </row>
    <row r="65" spans="1:9" ht="15.6">
      <c r="A65" s="2"/>
      <c r="B65" s="2"/>
      <c r="C65" s="2"/>
      <c r="D65" s="2"/>
      <c r="E65" s="2"/>
      <c r="F65" s="2"/>
      <c r="G65" s="2"/>
      <c r="H65" s="2"/>
      <c r="I65" s="2"/>
    </row>
    <row r="74" spans="1:9">
      <c r="C74" s="16"/>
      <c r="E74" s="16"/>
      <c r="F74" s="16"/>
    </row>
    <row r="78" spans="1:9">
      <c r="E78" s="16"/>
    </row>
    <row r="79" spans="1:9">
      <c r="E79" s="32"/>
    </row>
    <row r="80" spans="1:9">
      <c r="E80" s="16"/>
      <c r="F80" s="17"/>
    </row>
    <row r="81" spans="5:5">
      <c r="E81" s="16"/>
    </row>
    <row r="82" spans="5:5">
      <c r="E82" s="16"/>
    </row>
  </sheetData>
  <printOptions gridLines="1"/>
  <pageMargins left="0.7" right="0.7" top="0.75" bottom="0.75" header="0.3" footer="0.3"/>
  <pageSetup paperSize="9" orientation="portrait" horizontalDpi="0" verticalDpi="0" r:id="rId1"/>
  <legacyDrawing r:id="rId2"/>
  <oleObjects>
    <oleObject progId="Equation.3" shapeId="1025" r:id="rId3"/>
    <oleObject progId="Equation.3" shapeId="102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Inv opg 14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</dc:creator>
  <cp:lastModifiedBy>Lynggaard</cp:lastModifiedBy>
  <dcterms:created xsi:type="dcterms:W3CDTF">2014-01-18T20:13:19Z</dcterms:created>
  <dcterms:modified xsi:type="dcterms:W3CDTF">2014-01-20T08:17:25Z</dcterms:modified>
</cp:coreProperties>
</file>