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jw.acc\Documents\Bøger\Opgavesamling til Virksomhedens Økonomistyring\VØSO - 4 udgave 2022 - 2023\VØSO - kapitel 10\"/>
    </mc:Choice>
  </mc:AlternateContent>
  <xr:revisionPtr revIDLastSave="0" documentId="13_ncr:1_{B9215B7D-EC33-402B-8CCA-3A2D2D49A017}" xr6:coauthVersionLast="47" xr6:coauthVersionMax="47" xr10:uidLastSave="{00000000-0000-0000-0000-000000000000}"/>
  <bookViews>
    <workbookView xWindow="-110" yWindow="-110" windowWidth="19420" windowHeight="11620" tabRatio="810" activeTab="7" xr2:uid="{00000000-000D-0000-FFFF-FFFF00000000}"/>
  </bookViews>
  <sheets>
    <sheet name="Bilag 1" sheetId="2" r:id="rId1"/>
    <sheet name="Bilag 2" sheetId="3" r:id="rId2"/>
    <sheet name="Bilag 3" sheetId="4" r:id="rId3"/>
    <sheet name="Bilag 4" sheetId="5" r:id="rId4"/>
    <sheet name="Bilag 5" sheetId="7" r:id="rId5"/>
    <sheet name="Løsningsskitse A" sheetId="6" r:id="rId6"/>
    <sheet name="Løsningsskitse B" sheetId="8" r:id="rId7"/>
    <sheet name="Løsningsskiftse C, hjælp til B" sheetId="9" r:id="rId8"/>
    <sheet name="Forudsæt. og mellemregninger" sheetId="10" r:id="rId9"/>
    <sheet name="Module1" sheetId="19" state="veryHidden" r:id="rId10"/>
  </sheets>
  <definedNames>
    <definedName name="BudgetRenter">#REF!</definedName>
    <definedName name="FaktiskeInvesteringer">'Forudsæt. og mellemregninger'!$A$24</definedName>
    <definedName name="solver_adj" localSheetId="8" hidden="1">'Forudsæt. og mellemregninger'!$B$7</definedName>
    <definedName name="solver_drv" localSheetId="8" hidden="1">1</definedName>
    <definedName name="solver_est" localSheetId="8" hidden="1">1</definedName>
    <definedName name="solver_itr" localSheetId="8" hidden="1">100</definedName>
    <definedName name="solver_lin" localSheetId="8" hidden="1">0</definedName>
    <definedName name="solver_lin" localSheetId="5" hidden="1">0</definedName>
    <definedName name="solver_num" localSheetId="8" hidden="1">0</definedName>
    <definedName name="solver_num" localSheetId="5" hidden="1">0</definedName>
    <definedName name="solver_nwt" localSheetId="8" hidden="1">1</definedName>
    <definedName name="solver_opt" localSheetId="8" hidden="1">'Forudsæt. og mellemregninger'!#REF!</definedName>
    <definedName name="solver_opt" localSheetId="5" hidden="1">'Løsningsskitse A'!$D$37</definedName>
    <definedName name="solver_pre" localSheetId="8" hidden="1">0.000001</definedName>
    <definedName name="solver_scl" localSheetId="8" hidden="1">0</definedName>
    <definedName name="solver_sho" localSheetId="8" hidden="1">0</definedName>
    <definedName name="solver_tim" localSheetId="8" hidden="1">100</definedName>
    <definedName name="solver_tol" localSheetId="8" hidden="1">0.05</definedName>
    <definedName name="solver_typ" localSheetId="8" hidden="1">3</definedName>
    <definedName name="solver_typ" localSheetId="5" hidden="1">1</definedName>
    <definedName name="solver_val" localSheetId="8" hidden="1">0</definedName>
    <definedName name="solver_val" localSheetId="5" hidden="1">0</definedName>
    <definedName name="_xlnm.Print_Area" localSheetId="0">'Bilag 1'!$A$4:$B$27</definedName>
    <definedName name="_xlnm.Print_Area" localSheetId="1">'Bilag 2'!$A$4:$B$36</definedName>
    <definedName name="_xlnm.Print_Area" localSheetId="2">'Bilag 3'!$A$3:$E$21</definedName>
    <definedName name="_xlnm.Print_Area" localSheetId="3">'Bilag 4'!$A$3:$G$24</definedName>
    <definedName name="_xlnm.Print_Area" localSheetId="4">'Bilag 5'!$A$4:$F$37</definedName>
    <definedName name="_xlnm.Print_Area" localSheetId="8">'Forudsæt. og mellemregninger'!$A$2:$D$20</definedName>
    <definedName name="_xlnm.Print_Area" localSheetId="7">'Løsningsskiftse C, hjælp til B'!$A$4:$E$34</definedName>
    <definedName name="_xlnm.Print_Area" localSheetId="5">'Løsningsskitse A'!$A$4:$H$41</definedName>
    <definedName name="_xlnm.Print_Area" localSheetId="6">'Løsningsskitse B'!$A$4:$H$29</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4" l="1"/>
  <c r="B22" i="2" l="1"/>
  <c r="E37" i="7"/>
  <c r="B37" i="7"/>
  <c r="C36" i="3"/>
  <c r="B11" i="3"/>
  <c r="C13" i="3" s="1"/>
  <c r="B17" i="3"/>
  <c r="C19" i="3" s="1"/>
  <c r="C20" i="2"/>
  <c r="C6" i="7"/>
  <c r="C8" i="7"/>
  <c r="C9" i="7"/>
  <c r="C10" i="7"/>
  <c r="B11" i="7"/>
  <c r="C11" i="7" s="1"/>
  <c r="D6" i="5"/>
  <c r="D8" i="5"/>
  <c r="D9" i="5"/>
  <c r="D10" i="5"/>
  <c r="C11" i="5"/>
  <c r="D11" i="5" s="1"/>
  <c r="D13" i="5"/>
  <c r="E7" i="4"/>
  <c r="E11" i="4"/>
  <c r="C11" i="2"/>
  <c r="E15" i="4" s="1"/>
  <c r="C12" i="2" l="1"/>
  <c r="C21" i="2" s="1"/>
  <c r="C23" i="2" s="1"/>
  <c r="C25" i="2" s="1"/>
  <c r="C27" i="2" s="1"/>
  <c r="C12" i="5"/>
  <c r="B12" i="7"/>
  <c r="B14" i="7" s="1"/>
  <c r="B16" i="7" s="1"/>
  <c r="B18" i="7" s="1"/>
  <c r="B20" i="7" s="1"/>
  <c r="C26" i="3"/>
  <c r="C14" i="5" l="1"/>
  <c r="D14" i="5" s="1"/>
  <c r="D1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E26" authorId="0" shapeId="0" xr:uid="{00000000-0006-0000-0500-000004000000}">
      <text>
        <r>
          <rPr>
            <sz val="8"/>
            <color rgb="FF000000"/>
            <rFont val="Tahoma"/>
            <family val="2"/>
          </rPr>
          <t>Den nye reservefonds findes ved at reservefonds (primo) + periodens resultat - reserveret til udbytte samt tantieme.</t>
        </r>
      </text>
    </comment>
    <comment ref="E27" authorId="0" shapeId="0" xr:uid="{00000000-0006-0000-0500-000002000000}">
      <text>
        <r>
          <rPr>
            <sz val="8"/>
            <color rgb="FF000000"/>
            <rFont val="Tahoma"/>
            <family val="2"/>
          </rPr>
          <t>Læg mærke til at disse oplysninger (udbytte + tantieme)tidligere var placeret under aktiverne som en negativ post. Her bliver beløbene endvidere udspecificeret.</t>
        </r>
      </text>
    </comment>
    <comment ref="E30" authorId="0" shapeId="0" xr:uid="{00000000-0006-0000-0500-000003000000}">
      <text>
        <r>
          <rPr>
            <sz val="8"/>
            <color rgb="FF000000"/>
            <rFont val="Tahoma"/>
            <family val="2"/>
          </rPr>
          <t>Vi kan se at der her har været en nedgang i prioritetsgælden på 36,-</t>
        </r>
      </text>
    </comment>
    <comment ref="E32" authorId="0" shapeId="0" xr:uid="{00000000-0006-0000-0500-000001000000}">
      <text>
        <r>
          <rPr>
            <sz val="8"/>
            <color rgb="FF000000"/>
            <rFont val="Tahoma"/>
            <family val="2"/>
          </rPr>
          <t>Læg mærke til at denne post ikke er med i tidligere års balancen, hvorfor den skal bruges i beholdningsforskydningsmodellen. Se endvidere kommentar heri.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C18" authorId="0" shapeId="0" xr:uid="{00000000-0006-0000-0400-000001000000}">
      <text>
        <r>
          <rPr>
            <sz val="8"/>
            <color rgb="FF000000"/>
            <rFont val="Tahoma"/>
            <family val="2"/>
          </rPr>
          <t>Debitorer ultimo findes ved at benytte den nye omsætningshastighed, der er givet i budgetforudsætninger og dividere denne op i det forventede salg.</t>
        </r>
      </text>
    </comment>
    <comment ref="E18" authorId="0" shapeId="0" xr:uid="{00000000-0006-0000-0400-000002000000}">
      <text>
        <r>
          <rPr>
            <sz val="8"/>
            <color indexed="81"/>
            <rFont val="Tahoma"/>
            <family val="2"/>
          </rPr>
          <t>Debitorer ultimo tages ud fra den nyeste balance.</t>
        </r>
      </text>
    </comment>
    <comment ref="B19" authorId="0" shapeId="0" xr:uid="{00000000-0006-0000-0400-000003000000}">
      <text>
        <r>
          <rPr>
            <sz val="8"/>
            <color indexed="81"/>
            <rFont val="Tahoma"/>
            <family val="2"/>
          </rPr>
          <t>Læg mærke til at vi faktisk ikke behøver denne omsætningshastighed eftersom der i opgaven bliver givet oplysning om kredittid for denne beholdningsgruppe.</t>
        </r>
      </text>
    </comment>
    <comment ref="C20" authorId="0" shapeId="0" xr:uid="{00000000-0006-0000-0400-000004000000}">
      <text>
        <r>
          <rPr>
            <sz val="8"/>
            <color indexed="81"/>
            <rFont val="Tahoma"/>
            <family val="2"/>
          </rPr>
          <t>Materialer ultimo findes ved at benytte den nye omsætningshastighed, der er givet i budgetforudsætninger og dividere denne op i det forventede materialeforbrug</t>
        </r>
      </text>
    </comment>
    <comment ref="B21" authorId="0" shapeId="0" xr:uid="{00000000-0006-0000-0400-000005000000}">
      <text>
        <r>
          <rPr>
            <sz val="8"/>
            <color rgb="FF000000"/>
            <rFont val="Tahoma"/>
            <family val="2"/>
          </rPr>
          <t>Læg mærke til at vi faktisk ikke behøver denne omsætningshastighed eftersom der i opgaven bliver givet oplysning om kredittid for denne beholdningsgruppe.</t>
        </r>
      </text>
    </comment>
    <comment ref="C22" authorId="0" shapeId="0" xr:uid="{00000000-0006-0000-0400-000006000000}">
      <text>
        <r>
          <rPr>
            <sz val="8"/>
            <color indexed="81"/>
            <rFont val="Tahoma"/>
            <family val="2"/>
          </rPr>
          <t>Læg mærke til at der her regnes med afrundede omsætningshastigheder.</t>
        </r>
      </text>
    </comment>
    <comment ref="B23" authorId="0" shapeId="0" xr:uid="{00000000-0006-0000-0400-000007000000}">
      <text>
        <r>
          <rPr>
            <sz val="8"/>
            <color rgb="FF000000"/>
            <rFont val="Tahoma"/>
            <family val="2"/>
          </rPr>
          <t>For at finde denne omsætningshastighed divideres færdigvarer ult. 19x5 op i samlet stykomk. for 19x5. Denne omsætningshastighed skal benyttes eftersom der ikke i opgaven bliver givet oplysninger om lagertid.</t>
        </r>
      </text>
    </comment>
    <comment ref="C24" authorId="0" shapeId="0" xr:uid="{00000000-0006-0000-0400-000008000000}">
      <text>
        <r>
          <rPr>
            <sz val="8"/>
            <color indexed="81"/>
            <rFont val="Tahoma"/>
            <family val="2"/>
          </rPr>
          <t>Læg mærke til at der her regnes med afrundede omsætningshastigheder.</t>
        </r>
      </text>
    </comment>
    <comment ref="B25" authorId="0" shapeId="0" xr:uid="{00000000-0006-0000-0400-000009000000}">
      <text>
        <r>
          <rPr>
            <sz val="8"/>
            <color rgb="FF000000"/>
            <rFont val="Tahoma"/>
            <family val="2"/>
          </rPr>
          <t>For at finde denne omsætningshastighed divideres kreditorer ult. 19x5 op i salget for 19x5. Denne omsætningshastighed skal benyttes eftersom der ikke i opgaven bliver givet oplysninger om kredittid for materialeleverandører.</t>
        </r>
      </text>
    </comment>
    <comment ref="E29" authorId="0" shapeId="0" xr:uid="{00000000-0006-0000-0400-00000A000000}">
      <text>
        <r>
          <rPr>
            <sz val="8"/>
            <color rgb="FF000000"/>
            <rFont val="Tahoma"/>
            <family val="2"/>
          </rPr>
          <t>Denne post er taget fra balancen under "faktiske tal 19x6. Som det kan ses er denne post i balancens passiver.</t>
        </r>
      </text>
    </comment>
    <comment ref="F32" authorId="0" shapeId="0" xr:uid="{00000000-0006-0000-0400-00000B000000}">
      <text>
        <r>
          <rPr>
            <sz val="8"/>
            <color indexed="81"/>
            <rFont val="Tahoma"/>
            <family val="2"/>
          </rPr>
          <t>Denne post er taget fra balancen under "faktiske tal 19x6. Det forudsættes her, at dette budgetteret på forhånd, således at der ikke er nogen difference. Det er væsentligt at lægge mærke til, at her er de 700,- der er reserveret til udbytte, tantieme m.m. specificeret ud på hhv. 600,- samt 100,-. Endvidere er de her placeret under passiverne.</t>
        </r>
      </text>
    </comment>
    <comment ref="F33" authorId="0" shapeId="0" xr:uid="{00000000-0006-0000-0400-00000D000000}">
      <text>
        <r>
          <rPr>
            <sz val="8"/>
            <color indexed="81"/>
            <rFont val="Tahoma"/>
            <family val="2"/>
          </rPr>
          <t>Denne post er taget fra balancen under "faktiske tal 19x6. Det forudsættes her, at dette budgetteret på forhånd, således at der ikke er nogen difference.</t>
        </r>
      </text>
    </comment>
    <comment ref="C36" authorId="0" shapeId="0" xr:uid="{00000000-0006-0000-0400-00000E000000}">
      <text>
        <r>
          <rPr>
            <sz val="8"/>
            <color rgb="FF000000"/>
            <rFont val="Tahoma"/>
            <family val="2"/>
          </rPr>
          <t>Denne findes som differencen mellem prioritetsgæld (primo) og budgetteret afdrag.</t>
        </r>
      </text>
    </comment>
    <comment ref="D36" authorId="0" shapeId="0" xr:uid="{00000000-0006-0000-0400-00000F000000}">
      <text>
        <r>
          <rPr>
            <sz val="8"/>
            <color indexed="81"/>
            <rFont val="Tahoma"/>
            <family val="2"/>
          </rPr>
          <t>For at finde afdraget på prioritetsgælden er der her set på de seneste års afdrag. Her er der regnet med, at afdraget vil være af samme størrelse som året før. De 35 fremkommer således som 2962 - 2997.</t>
        </r>
      </text>
    </comment>
    <comment ref="D37" authorId="0" shapeId="0" xr:uid="{00000000-0006-0000-0400-000010000000}">
      <text>
        <r>
          <rPr>
            <sz val="8"/>
            <color rgb="FF000000"/>
            <rFont val="Tahoma"/>
            <family val="2"/>
          </rPr>
          <t>Vær opmærksom på at renterne findes ved hjælp af iteration. Dette skyldes at renterne sådan set budgetteres ud fra likviditetsforskydning, men renterne indgår jo i likviditetsforskydning!!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F16" authorId="0" shapeId="0" xr:uid="{00000000-0006-0000-0600-000001000000}">
      <text>
        <r>
          <rPr>
            <sz val="8"/>
            <color indexed="81"/>
            <rFont val="Tahoma"/>
            <family val="2"/>
          </rPr>
          <t>Se investeringer for beholdningsforskydningsmodellen.</t>
        </r>
      </text>
    </comment>
    <comment ref="C24" authorId="0" shapeId="0" xr:uid="{00000000-0006-0000-0600-000002000000}">
      <text>
        <r>
          <rPr>
            <sz val="8"/>
            <color indexed="81"/>
            <rFont val="Tahoma"/>
            <family val="2"/>
          </rPr>
          <t>Denne findes som differencen mellem prioritetsgæld (primo) og budgetteret afdrag.</t>
        </r>
      </text>
    </comment>
    <comment ref="D24" authorId="0" shapeId="0" xr:uid="{00000000-0006-0000-0600-000003000000}">
      <text>
        <r>
          <rPr>
            <sz val="8"/>
            <color indexed="81"/>
            <rFont val="Tahoma"/>
            <family val="2"/>
          </rPr>
          <t>For at finde afdraget på prioritetsgælden er der her set på de seneste års afdrag. Her er der regnet med, at afdraget vil være af samme størrelse som året før. De 35 fremkommer således som 2962 - 2997.</t>
        </r>
      </text>
    </comment>
    <comment ref="D25" authorId="0" shapeId="0" xr:uid="{00000000-0006-0000-0600-000004000000}">
      <text>
        <r>
          <rPr>
            <sz val="8"/>
            <color indexed="81"/>
            <rFont val="Tahoma"/>
            <family val="2"/>
          </rPr>
          <t>Se renter for beholdningsforskydningsmodellen.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C9" authorId="0" shapeId="0" xr:uid="{879549F5-2719-5D4A-9031-8A1D512ABBA0}">
      <text>
        <r>
          <rPr>
            <sz val="8"/>
            <color indexed="81"/>
            <rFont val="Tahoma"/>
            <family val="2"/>
          </rPr>
          <t>Debitorer ultimo findes ved at benytte den nye omsætningshastighed, der er givet i budgetforudsætninger og dividere denne op i det forventede salg.
Se evt. beholdningsforskydnings for nærmere specifikation.</t>
        </r>
      </text>
    </comment>
    <comment ref="E9" authorId="0" shapeId="0" xr:uid="{0B028DDC-E431-B744-AB45-3A9124363295}">
      <text>
        <r>
          <rPr>
            <sz val="8"/>
            <color indexed="81"/>
            <rFont val="Tahoma"/>
            <family val="2"/>
          </rPr>
          <t>Debitorer ultimo er givet i den nyeste balance (1/1 19x7)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B14" authorId="0" shapeId="0" xr:uid="{00000000-0006-0000-0800-000004000000}">
      <text>
        <r>
          <rPr>
            <sz val="8"/>
            <color rgb="FF000000"/>
            <rFont val="Tahoma"/>
            <family val="2"/>
          </rPr>
          <t xml:space="preserve">Læg mærke til at vi faktisk ikke behøver denne omsætningshastighed eftersom der i opgaven bliver givet oplysning om kredittid for denne beholdningsgruppe.
</t>
        </r>
        <r>
          <rPr>
            <sz val="8"/>
            <color rgb="FF000000"/>
            <rFont val="Tahoma"/>
            <family val="2"/>
          </rPr>
          <t xml:space="preserve">
</t>
        </r>
        <r>
          <rPr>
            <sz val="8"/>
            <color rgb="FF000000"/>
            <rFont val="Tahoma"/>
            <family val="2"/>
          </rPr>
          <t>Den kan dog bruges inspirativt, idet vi her kan se hvor stor en ændring vi rent faktisk budgetterer med i forholdt til sidste år. Som det kan ses giver vi endda endnu længere kredit.</t>
        </r>
      </text>
    </comment>
    <comment ref="B16" authorId="0" shapeId="0" xr:uid="{00000000-0006-0000-0800-000005000000}">
      <text>
        <r>
          <rPr>
            <sz val="8"/>
            <color indexed="81"/>
            <rFont val="Tahoma"/>
            <family val="2"/>
          </rPr>
          <t>Læg mærke til at vi faktisk ikke behøver denne omsætningshastighed eftersom der i opgaven bliver givet oplysning om kredittid for denne beholdningsgruppe.</t>
        </r>
      </text>
    </comment>
    <comment ref="B18" authorId="0" shapeId="0" xr:uid="{00000000-0006-0000-0800-000006000000}">
      <text>
        <r>
          <rPr>
            <sz val="8"/>
            <color indexed="81"/>
            <rFont val="Tahoma"/>
            <family val="2"/>
          </rPr>
          <t>For at finde denne omsætningshastighed divideres færdigvarer ult. 19x5 op i samlet stykomk. for 19x5. Denne omsætningshastighed skal benyttes eftersom der ikke i opgaven bliver givet oplysninger om lagertid.</t>
        </r>
      </text>
    </comment>
    <comment ref="B20" authorId="0" shapeId="0" xr:uid="{00000000-0006-0000-0800-000007000000}">
      <text>
        <r>
          <rPr>
            <sz val="8"/>
            <color indexed="81"/>
            <rFont val="Tahoma"/>
            <family val="2"/>
          </rPr>
          <t>For at finde denne omsætningshastighed divideres kreditorer ult. 19x5 op i salget for 19x5. Denne omsætningshastighed skal benyttes eftersom der ikke i opgaven bliver givet oplysninger om kredittid for materialeleverandører.</t>
        </r>
      </text>
    </comment>
  </commentList>
</comments>
</file>

<file path=xl/sharedStrings.xml><?xml version="1.0" encoding="utf-8"?>
<sst xmlns="http://schemas.openxmlformats.org/spreadsheetml/2006/main" count="300" uniqueCount="193">
  <si>
    <t>Varesalg</t>
  </si>
  <si>
    <t>Arbejdsløn</t>
  </si>
  <si>
    <t>Dækningsbidrag</t>
  </si>
  <si>
    <t>Indtjeningsbidrag</t>
  </si>
  <si>
    <t>Renter</t>
  </si>
  <si>
    <t>Nettoresultat</t>
  </si>
  <si>
    <t>Aktiver</t>
  </si>
  <si>
    <t>Ejendomme</t>
  </si>
  <si>
    <t>Passiver</t>
  </si>
  <si>
    <t>Aktiekapital</t>
  </si>
  <si>
    <t>=</t>
  </si>
  <si>
    <t>Debitorer</t>
  </si>
  <si>
    <t>Materialelager</t>
  </si>
  <si>
    <t>Færdigvarelager</t>
  </si>
  <si>
    <t>Varekreditorer</t>
  </si>
  <si>
    <t>Budget</t>
  </si>
  <si>
    <t>Faktisk</t>
  </si>
  <si>
    <t>Afvigelser</t>
  </si>
  <si>
    <t>Beløb</t>
  </si>
  <si>
    <t>Beholdnings-</t>
  </si>
  <si>
    <t>forskydninger</t>
  </si>
  <si>
    <t>Primo</t>
  </si>
  <si>
    <t>Oms.hast.</t>
  </si>
  <si>
    <t>Likviditetsforskydning fra driften</t>
  </si>
  <si>
    <t>Anlægsinvesteringer</t>
  </si>
  <si>
    <t>Køb af anlæg</t>
  </si>
  <si>
    <t>Anlægskreditorer</t>
  </si>
  <si>
    <t>Resultatudlodninger</t>
  </si>
  <si>
    <t>Udbytte</t>
  </si>
  <si>
    <t>Selskabsskatter</t>
  </si>
  <si>
    <t>Finansielle ind- og udbetalinger</t>
  </si>
  <si>
    <t>Afdrag på lån</t>
  </si>
  <si>
    <t>Likviditetsreserve primo</t>
  </si>
  <si>
    <t>Likviditetsreserve ultimo</t>
  </si>
  <si>
    <t>Afskrivninger</t>
  </si>
  <si>
    <t>AKTIVER</t>
  </si>
  <si>
    <t>PASSIVER</t>
  </si>
  <si>
    <t>Maskinleverandørgæld</t>
  </si>
  <si>
    <t>Skyldigt udbytte</t>
  </si>
  <si>
    <t>Maskiner + inventar</t>
  </si>
  <si>
    <t>Prioritetsgæld</t>
  </si>
  <si>
    <t>Biler</t>
  </si>
  <si>
    <t>Aktiver i alt</t>
  </si>
  <si>
    <t>Passiver i alt</t>
  </si>
  <si>
    <t>Indbetaling fra varesalg</t>
  </si>
  <si>
    <t>Udbetaling for køb</t>
  </si>
  <si>
    <t>+ Debitorer primo</t>
  </si>
  <si>
    <t>- Debitorer ultimo</t>
  </si>
  <si>
    <t>Materiale</t>
  </si>
  <si>
    <t>heraf materialer</t>
  </si>
  <si>
    <t>Betaling af materialer</t>
  </si>
  <si>
    <t>heraf arbejdsløn</t>
  </si>
  <si>
    <t>Betaling af arbejdsløn</t>
  </si>
  <si>
    <t>Budgetforudsætninger</t>
  </si>
  <si>
    <t>Afdrag på prioritetsgæld</t>
  </si>
  <si>
    <t>Kassekredit</t>
  </si>
  <si>
    <t>Selskabsskat at betale</t>
  </si>
  <si>
    <t>Omsætningshastigheder</t>
  </si>
  <si>
    <t>Mdr.</t>
  </si>
  <si>
    <t>Omsætningshast.</t>
  </si>
  <si>
    <t>Leverandørkredit</t>
  </si>
  <si>
    <t>Ultimo</t>
  </si>
  <si>
    <t>Omsh.</t>
  </si>
  <si>
    <t>Noter til beholdningsforskydningsmodellen</t>
  </si>
  <si>
    <t>Bygninger</t>
  </si>
  <si>
    <t>Maskiner m.m.</t>
  </si>
  <si>
    <t>Investeringer</t>
  </si>
  <si>
    <t>1.2.</t>
  </si>
  <si>
    <t>Kundernes kredittid budgetteres til 1 1/2 måned.</t>
  </si>
  <si>
    <t>Materialelageret skal svare til 4 måneders forbrug.</t>
  </si>
  <si>
    <t>1.3.</t>
  </si>
  <si>
    <t>Anlægsinvesteringer budgetteres til 800.000 kr.</t>
  </si>
  <si>
    <t>1.4.</t>
  </si>
  <si>
    <t>1.5.</t>
  </si>
  <si>
    <t>1.6.</t>
  </si>
  <si>
    <t>Variable omkostninger</t>
  </si>
  <si>
    <t xml:space="preserve">   Materialer</t>
  </si>
  <si>
    <t xml:space="preserve">   Arbejdsløn</t>
  </si>
  <si>
    <t xml:space="preserve">   Energi, værktøjer m.v.</t>
  </si>
  <si>
    <t xml:space="preserve">   Fragt og levering</t>
  </si>
  <si>
    <t>Kontante kapacitetsomkostninger</t>
  </si>
  <si>
    <t xml:space="preserve">   Reparation og vedligeholdelse</t>
  </si>
  <si>
    <t>I alt kontante kapacitetsomkostninger</t>
  </si>
  <si>
    <t xml:space="preserve">   Husleje, varme m.v.</t>
  </si>
  <si>
    <t>Reserver</t>
  </si>
  <si>
    <t>Bilag 4: Virksomhedens likviditetsbudget skal opstilles ud fra følgende forudsætninger</t>
  </si>
  <si>
    <t>Variable omkostninger:</t>
  </si>
  <si>
    <t xml:space="preserve">   Øvrige</t>
  </si>
  <si>
    <t>Variable omkostninger i alt</t>
  </si>
  <si>
    <t xml:space="preserve">   Øvrige </t>
  </si>
  <si>
    <t>%</t>
  </si>
  <si>
    <t>Beløb i 1.000 kr.</t>
  </si>
  <si>
    <t>Anlægskred.</t>
  </si>
  <si>
    <t xml:space="preserve">Likvide beholdninger </t>
  </si>
  <si>
    <t>Lager materialer og halvfabrikata</t>
  </si>
  <si>
    <t>Lager færdigvarer</t>
  </si>
  <si>
    <t xml:space="preserve">   Øvrige variable omkostninger</t>
  </si>
  <si>
    <t>Udbetalinger for køb i alt</t>
  </si>
  <si>
    <t xml:space="preserve">   Afdrag på lån</t>
  </si>
  <si>
    <t xml:space="preserve">   Renter</t>
  </si>
  <si>
    <t>Øvrige variable omkostninger</t>
  </si>
  <si>
    <t>Matr. i var.omk for solgte varer</t>
  </si>
  <si>
    <t>Realiserede investeringer</t>
  </si>
  <si>
    <t>Anlægsinvesteringer i alt</t>
  </si>
  <si>
    <t>Resultatudlodninger i alt</t>
  </si>
  <si>
    <t>Likviditetsforskydning i alt</t>
  </si>
  <si>
    <t>Selskabsskat</t>
  </si>
  <si>
    <t>Vedrørende materialer</t>
  </si>
  <si>
    <t>Vedrørende arbejdsløn</t>
  </si>
  <si>
    <t>Arbejdsløn i var.omk. for solgte varer</t>
  </si>
  <si>
    <t>Vedrørende øvrige variable omk.</t>
  </si>
  <si>
    <t>Øvrige var.omk.for solgte varer</t>
  </si>
  <si>
    <t xml:space="preserve">heraf øvrige var.omk. </t>
  </si>
  <si>
    <t>Betaling af øvrige variable omk.</t>
  </si>
  <si>
    <t>Bilag 1: Resultatopgørelse for 2022  (beløb i 1.000 kr.)</t>
  </si>
  <si>
    <t xml:space="preserve">   Faste lønninger</t>
  </si>
  <si>
    <t xml:space="preserve">   Reklame, markedsanalyse m.v.</t>
  </si>
  <si>
    <t xml:space="preserve">   Bildrift og billeje</t>
  </si>
  <si>
    <t xml:space="preserve">   Øvrige kontante kapacitetsomkostninger</t>
  </si>
  <si>
    <t>Driftsresultat</t>
  </si>
  <si>
    <t xml:space="preserve">   Ejendomme</t>
  </si>
  <si>
    <t xml:space="preserve">   Maskiner og inventar:</t>
  </si>
  <si>
    <t xml:space="preserve">     Saldo 1/1</t>
  </si>
  <si>
    <t xml:space="preserve">     + anskaffelser</t>
  </si>
  <si>
    <t xml:space="preserve">     I alt</t>
  </si>
  <si>
    <t xml:space="preserve">   Maskiner og inventar 31/12</t>
  </si>
  <si>
    <t xml:space="preserve">     - afskrivninger</t>
  </si>
  <si>
    <t xml:space="preserve">   Biler:</t>
  </si>
  <si>
    <t xml:space="preserve">     - afskrivning</t>
  </si>
  <si>
    <t xml:space="preserve">   Biler 31/12</t>
  </si>
  <si>
    <t>Omsætningsaktiver</t>
  </si>
  <si>
    <t xml:space="preserve">   Debitorer</t>
  </si>
  <si>
    <t xml:space="preserve">   Varelagre:</t>
  </si>
  <si>
    <t xml:space="preserve">     Materialer &amp; halvfabrikata</t>
  </si>
  <si>
    <t xml:space="preserve">     Færdigvarer</t>
  </si>
  <si>
    <t xml:space="preserve">   Likvide beholdninger</t>
  </si>
  <si>
    <t xml:space="preserve">Egenkapital: </t>
  </si>
  <si>
    <t xml:space="preserve">   Aktiekapital</t>
  </si>
  <si>
    <t xml:space="preserve">   Reserver</t>
  </si>
  <si>
    <t xml:space="preserve">   Hensat til udbytte</t>
  </si>
  <si>
    <t xml:space="preserve">Fremmedkapital </t>
  </si>
  <si>
    <t xml:space="preserve">   Prioritetsgæld</t>
  </si>
  <si>
    <t xml:space="preserve">   Varekreditorer</t>
  </si>
  <si>
    <t xml:space="preserve">   Kassekredit </t>
  </si>
  <si>
    <t>Bilag 3:  Omsætningshastigheder for driftkapitalposter 2022</t>
  </si>
  <si>
    <t>1.1. Resultatbudget for 2023 (i 1.000kr.)</t>
  </si>
  <si>
    <t>2023</t>
  </si>
  <si>
    <t>Bilag 5: Regnskab for 2023</t>
  </si>
  <si>
    <t>Resultatopgørelse 2023 (i 1000 kr.)</t>
  </si>
  <si>
    <t>Resultat før skat</t>
  </si>
  <si>
    <t>Resultat før finansielle poster</t>
  </si>
  <si>
    <t>Balance pr. 31.12 2023 (i 1.000 kr.)</t>
  </si>
  <si>
    <t>Anlægsaktiver:</t>
  </si>
  <si>
    <t>Omsætningsaktiver:</t>
  </si>
  <si>
    <t>Likvider:</t>
  </si>
  <si>
    <t>Budget 2023</t>
  </si>
  <si>
    <t>Faktisk 2023</t>
  </si>
  <si>
    <t>Faktisk 2022</t>
  </si>
  <si>
    <t>Anlæg Ultimo 2023</t>
  </si>
  <si>
    <t xml:space="preserve"> + Afskrivninger 2023</t>
  </si>
  <si>
    <t xml:space="preserve"> - Anlæg Primo 2023</t>
  </si>
  <si>
    <t>Virksomhedens økonomistyring</t>
  </si>
  <si>
    <t>I alt variable omkostninger</t>
  </si>
  <si>
    <t>Kontante kapacitetsomkostninger:</t>
  </si>
  <si>
    <t>Bilag 2: Balance pr 31.12 2022 (beløb i 1.000 kr.)</t>
  </si>
  <si>
    <t>10.1 Frygt &amp; Bæven A/S</t>
  </si>
  <si>
    <t>10.1 Frygt og Bæven A/S</t>
  </si>
  <si>
    <t>Debitorernes omsætningshastighed</t>
  </si>
  <si>
    <t>Materialelagerets omsætningshastighed</t>
  </si>
  <si>
    <t>Færdigvarelagerets omsætningshastighed</t>
  </si>
  <si>
    <t>Varekreditorernes omsætningshastighed</t>
  </si>
  <si>
    <t>Materiale omkostninger</t>
  </si>
  <si>
    <t>Renter budgetteres til 311.000 kr.</t>
  </si>
  <si>
    <t>Prioritetsgæld nedbringes med kr. 35.000 i 2023.</t>
  </si>
  <si>
    <t>Færdigvarelageret budgetteres med uændret lagertid (8,4)</t>
  </si>
  <si>
    <t>Leverandørkredit budgetteres med samme kredittid som hidtil (3,7)</t>
  </si>
  <si>
    <t>Der skal betales 260.000 kr. i selskabsskat.</t>
  </si>
  <si>
    <t>Skat</t>
  </si>
  <si>
    <t>Egenkapital:</t>
  </si>
  <si>
    <t>Fremmedkapital:</t>
  </si>
  <si>
    <t>Løsningsskitse B. Likviditetsbudget med budgetkontrol efter betalingsstrømsmodellen</t>
  </si>
  <si>
    <t>Løsningsskitse A. Likviditetsbudget med budgetkontrol efter beholdningsforskydningsmodellen</t>
  </si>
  <si>
    <t>Finansielle ind- og udbetalinger i alt</t>
  </si>
  <si>
    <r>
      <t xml:space="preserve">For at vi kan finde de realiserede investeringer er det nødvendigt at tage udgangspunkt i anlægsaktivernes primobeholdning. De realiserede investeringer kan nu findes ved at benytte følgende formel:
Anlæg Primo + Investeringer = Anlæg Ultimo + Afskrivninger.
Ved omskrivning fås:
</t>
    </r>
    <r>
      <rPr>
        <b/>
        <sz val="12"/>
        <color rgb="FF000000"/>
        <rFont val="Calibri"/>
        <family val="2"/>
        <scheme val="minor"/>
      </rPr>
      <t>Investeringer = Anlæg Ultimo + Afskrivninger - Anlæg Primo</t>
    </r>
  </si>
  <si>
    <t>Udbetaling for køb:</t>
  </si>
  <si>
    <t xml:space="preserve">   Kontante kapacitetsomkostninger</t>
  </si>
  <si>
    <t>Indbetaling fra varesalg i alt</t>
  </si>
  <si>
    <t>Udbetaling for køb i alt</t>
  </si>
  <si>
    <t>Ind- og udbetalinger fra driften netto</t>
  </si>
  <si>
    <t>Lagerstigning færdigvare</t>
  </si>
  <si>
    <t>- Stigning i varekreditorer</t>
  </si>
  <si>
    <t>+ Stigning i materialer</t>
  </si>
  <si>
    <t>Løsningsskitse C, hjælp til løsningsskitse B: Noter til betalingsstrømsmodellen (i 1000 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</si>
</sst>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 &quot;tkr&quot;"/>
    <numFmt numFmtId="166" formatCode="0.0%"/>
    <numFmt numFmtId="167" formatCode="#,##0.0"/>
    <numFmt numFmtId="168" formatCode="_-* #,##0_-;\-* #,##0_-;_-* &quot;-&quot;??_-;_-@_-"/>
    <numFmt numFmtId="169" formatCode="_(* #,##0_);_(* \(#,##0\);_(* &quot;-&quot;_);_(@_)"/>
  </numFmts>
  <fonts count="27" x14ac:knownFonts="1">
    <font>
      <sz val="10"/>
      <name val="Arial"/>
    </font>
    <font>
      <i/>
      <sz val="10"/>
      <name val="Arial"/>
      <family val="2"/>
    </font>
    <font>
      <b/>
      <sz val="10"/>
      <color indexed="12"/>
      <name val="Arial"/>
      <family val="2"/>
    </font>
    <font>
      <b/>
      <sz val="16"/>
      <color indexed="10"/>
      <name val="Arial"/>
      <family val="2"/>
    </font>
    <font>
      <sz val="10"/>
      <name val="Arial"/>
      <family val="2"/>
    </font>
    <font>
      <sz val="12"/>
      <color indexed="8"/>
      <name val="Times New Roman"/>
      <family val="1"/>
    </font>
    <font>
      <sz val="10"/>
      <color indexed="8"/>
      <name val="Arial"/>
      <family val="2"/>
    </font>
    <font>
      <b/>
      <sz val="12"/>
      <color indexed="8"/>
      <name val="Times New Roman"/>
      <family val="1"/>
    </font>
    <font>
      <sz val="10"/>
      <color indexed="8"/>
      <name val="Times New Roman"/>
      <family val="1"/>
    </font>
    <font>
      <sz val="10"/>
      <color indexed="8"/>
      <name val="Arial"/>
      <family val="2"/>
    </font>
    <font>
      <sz val="8"/>
      <color indexed="81"/>
      <name val="Tahoma"/>
      <family val="2"/>
    </font>
    <font>
      <sz val="11"/>
      <name val="Calibri"/>
      <family val="2"/>
      <scheme val="minor"/>
    </font>
    <font>
      <sz val="11"/>
      <color indexed="8"/>
      <name val="Calibri"/>
      <family val="2"/>
      <scheme val="minor"/>
    </font>
    <font>
      <sz val="10"/>
      <name val="Arial"/>
      <family val="2"/>
    </font>
    <font>
      <sz val="10"/>
      <name val="Arial"/>
      <family val="2"/>
    </font>
    <font>
      <b/>
      <sz val="18"/>
      <color rgb="FF006932"/>
      <name val="Calibri"/>
      <family val="2"/>
      <scheme val="minor"/>
    </font>
    <font>
      <b/>
      <sz val="14"/>
      <name val="Calibri"/>
      <family val="2"/>
      <scheme val="minor"/>
    </font>
    <font>
      <b/>
      <sz val="12"/>
      <name val="Calibri"/>
      <family val="2"/>
      <scheme val="minor"/>
    </font>
    <font>
      <sz val="12"/>
      <name val="Calibri"/>
      <family val="2"/>
      <scheme val="minor"/>
    </font>
    <font>
      <sz val="12"/>
      <color indexed="8"/>
      <name val="Calibri"/>
      <family val="2"/>
      <scheme val="minor"/>
    </font>
    <font>
      <b/>
      <sz val="12"/>
      <color indexed="8"/>
      <name val="Calibri"/>
      <family val="2"/>
      <scheme val="minor"/>
    </font>
    <font>
      <b/>
      <sz val="12"/>
      <color rgb="FFC00000"/>
      <name val="Calibri"/>
      <family val="2"/>
      <scheme val="minor"/>
    </font>
    <font>
      <b/>
      <sz val="12"/>
      <color rgb="FF000000"/>
      <name val="Calibri"/>
      <family val="2"/>
      <scheme val="minor"/>
    </font>
    <font>
      <sz val="8"/>
      <color rgb="FF000000"/>
      <name val="Tahoma"/>
      <family val="2"/>
    </font>
    <font>
      <b/>
      <u/>
      <sz val="12"/>
      <color indexed="8"/>
      <name val="Calibri"/>
      <family val="2"/>
      <scheme val="minor"/>
    </font>
    <font>
      <sz val="12"/>
      <color theme="0" tint="-0.34998626667073579"/>
      <name val="Calibri"/>
      <family val="2"/>
      <scheme val="minor"/>
    </font>
    <font>
      <u/>
      <sz val="12"/>
      <color indexed="8"/>
      <name val="Calibri"/>
      <family val="2"/>
      <scheme val="minor"/>
    </font>
  </fonts>
  <fills count="9">
    <fill>
      <patternFill patternType="none"/>
    </fill>
    <fill>
      <patternFill patternType="gray125"/>
    </fill>
    <fill>
      <patternFill patternType="solid">
        <fgColor indexed="26"/>
        <bgColor indexed="64"/>
      </patternFill>
    </fill>
    <fill>
      <patternFill patternType="solid">
        <fgColor indexed="15"/>
        <bgColor indexed="64"/>
      </patternFill>
    </fill>
    <fill>
      <patternFill patternType="solid">
        <fgColor indexed="9"/>
        <bgColor indexed="64"/>
      </patternFill>
    </fill>
    <fill>
      <patternFill patternType="solid">
        <fgColor rgb="FFE5F0EA"/>
        <bgColor indexed="64"/>
      </patternFill>
    </fill>
    <fill>
      <patternFill patternType="solid">
        <fgColor rgb="FFE5F0EA"/>
        <bgColor indexed="9"/>
      </patternFill>
    </fill>
    <fill>
      <patternFill patternType="solid">
        <fgColor indexed="47"/>
        <bgColor indexed="64"/>
      </patternFill>
    </fill>
    <fill>
      <patternFill patternType="solid">
        <fgColor theme="0" tint="-0.14996795556505021"/>
        <bgColor indexed="64"/>
      </patternFill>
    </fill>
  </fills>
  <borders count="64">
    <border>
      <left/>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rgb="FF006932"/>
      </top>
      <bottom/>
      <diagonal/>
    </border>
    <border>
      <left/>
      <right style="thin">
        <color rgb="FF006932"/>
      </right>
      <top/>
      <bottom/>
      <diagonal/>
    </border>
    <border>
      <left style="thin">
        <color rgb="FF006932"/>
      </left>
      <right style="thin">
        <color rgb="FF006932"/>
      </right>
      <top style="thin">
        <color rgb="FF006932"/>
      </top>
      <bottom style="thin">
        <color rgb="FF006932"/>
      </bottom>
      <diagonal/>
    </border>
    <border>
      <left style="thin">
        <color rgb="FF006932"/>
      </left>
      <right style="thin">
        <color rgb="FF006932"/>
      </right>
      <top style="thin">
        <color rgb="FF006932"/>
      </top>
      <bottom/>
      <diagonal/>
    </border>
    <border>
      <left style="thin">
        <color rgb="FF006932"/>
      </left>
      <right style="thin">
        <color rgb="FF006932"/>
      </right>
      <top/>
      <bottom/>
      <diagonal/>
    </border>
    <border>
      <left style="thin">
        <color rgb="FF006932"/>
      </left>
      <right style="thin">
        <color rgb="FF006932"/>
      </right>
      <top/>
      <bottom style="thin">
        <color rgb="FF006932"/>
      </bottom>
      <diagonal/>
    </border>
    <border>
      <left/>
      <right/>
      <top style="medium">
        <color rgb="FF006932"/>
      </top>
      <bottom/>
      <diagonal/>
    </border>
    <border>
      <left style="medium">
        <color rgb="FF006932"/>
      </left>
      <right style="thin">
        <color rgb="FF006932"/>
      </right>
      <top style="medium">
        <color rgb="FF006932"/>
      </top>
      <bottom/>
      <diagonal/>
    </border>
    <border>
      <left style="thin">
        <color rgb="FF006932"/>
      </left>
      <right style="thin">
        <color rgb="FF006932"/>
      </right>
      <top style="medium">
        <color rgb="FF006932"/>
      </top>
      <bottom/>
      <diagonal/>
    </border>
    <border>
      <left style="thin">
        <color rgb="FF006932"/>
      </left>
      <right style="medium">
        <color rgb="FF006932"/>
      </right>
      <top style="medium">
        <color rgb="FF006932"/>
      </top>
      <bottom/>
      <diagonal/>
    </border>
    <border>
      <left style="medium">
        <color rgb="FF006932"/>
      </left>
      <right style="thin">
        <color rgb="FF006932"/>
      </right>
      <top/>
      <bottom/>
      <diagonal/>
    </border>
    <border>
      <left style="thin">
        <color rgb="FF006932"/>
      </left>
      <right style="medium">
        <color rgb="FF006932"/>
      </right>
      <top/>
      <bottom/>
      <diagonal/>
    </border>
    <border>
      <left style="medium">
        <color rgb="FF006932"/>
      </left>
      <right style="thin">
        <color rgb="FF006932"/>
      </right>
      <top/>
      <bottom style="thin">
        <color rgb="FF006932"/>
      </bottom>
      <diagonal/>
    </border>
    <border>
      <left style="thin">
        <color rgb="FF006932"/>
      </left>
      <right style="medium">
        <color rgb="FF006932"/>
      </right>
      <top/>
      <bottom style="thin">
        <color rgb="FF006932"/>
      </bottom>
      <diagonal/>
    </border>
    <border>
      <left style="medium">
        <color rgb="FF006932"/>
      </left>
      <right/>
      <top/>
      <bottom/>
      <diagonal/>
    </border>
    <border>
      <left/>
      <right style="medium">
        <color rgb="FF006932"/>
      </right>
      <top/>
      <bottom/>
      <diagonal/>
    </border>
    <border>
      <left style="medium">
        <color rgb="FF006932"/>
      </left>
      <right style="thin">
        <color rgb="FF006932"/>
      </right>
      <top style="thin">
        <color rgb="FF006932"/>
      </top>
      <bottom/>
      <diagonal/>
    </border>
    <border>
      <left style="thin">
        <color rgb="FF006932"/>
      </left>
      <right style="medium">
        <color rgb="FF006932"/>
      </right>
      <top style="thin">
        <color rgb="FF006932"/>
      </top>
      <bottom/>
      <diagonal/>
    </border>
    <border>
      <left style="medium">
        <color rgb="FF006932"/>
      </left>
      <right style="thin">
        <color rgb="FF006932"/>
      </right>
      <top/>
      <bottom style="medium">
        <color rgb="FF006932"/>
      </bottom>
      <diagonal/>
    </border>
    <border>
      <left style="thin">
        <color rgb="FF006932"/>
      </left>
      <right style="thin">
        <color rgb="FF006932"/>
      </right>
      <top/>
      <bottom style="medium">
        <color rgb="FF006932"/>
      </bottom>
      <diagonal/>
    </border>
    <border>
      <left style="thin">
        <color rgb="FF006932"/>
      </left>
      <right style="medium">
        <color rgb="FF006932"/>
      </right>
      <top/>
      <bottom style="medium">
        <color rgb="FF006932"/>
      </bottom>
      <diagonal/>
    </border>
    <border>
      <left style="medium">
        <color rgb="FF006932"/>
      </left>
      <right style="thin">
        <color rgb="FF006932"/>
      </right>
      <top style="thin">
        <color rgb="FF006932"/>
      </top>
      <bottom style="thin">
        <color rgb="FF006932"/>
      </bottom>
      <diagonal/>
    </border>
    <border>
      <left style="thin">
        <color rgb="FF006932"/>
      </left>
      <right style="medium">
        <color rgb="FF006932"/>
      </right>
      <top style="thin">
        <color rgb="FF006932"/>
      </top>
      <bottom style="thin">
        <color rgb="FF006932"/>
      </bottom>
      <diagonal/>
    </border>
    <border>
      <left style="medium">
        <color rgb="FF006932"/>
      </left>
      <right style="thin">
        <color rgb="FF006932"/>
      </right>
      <top style="thin">
        <color rgb="FF006932"/>
      </top>
      <bottom style="medium">
        <color rgb="FF006932"/>
      </bottom>
      <diagonal/>
    </border>
    <border>
      <left style="thin">
        <color rgb="FF006932"/>
      </left>
      <right style="thin">
        <color rgb="FF006932"/>
      </right>
      <top style="thin">
        <color rgb="FF006932"/>
      </top>
      <bottom style="medium">
        <color rgb="FF006932"/>
      </bottom>
      <diagonal/>
    </border>
    <border>
      <left style="thin">
        <color rgb="FF006932"/>
      </left>
      <right style="medium">
        <color rgb="FF006932"/>
      </right>
      <top style="thin">
        <color rgb="FF006932"/>
      </top>
      <bottom style="medium">
        <color rgb="FF006932"/>
      </bottom>
      <diagonal/>
    </border>
    <border>
      <left style="thin">
        <color rgb="FF006932"/>
      </left>
      <right/>
      <top style="medium">
        <color rgb="FF006932"/>
      </top>
      <bottom/>
      <diagonal/>
    </border>
    <border>
      <left/>
      <right style="medium">
        <color rgb="FF006932"/>
      </right>
      <top style="medium">
        <color rgb="FF006932"/>
      </top>
      <bottom/>
      <diagonal/>
    </border>
    <border>
      <left style="thin">
        <color rgb="FF006932"/>
      </left>
      <right/>
      <top style="thin">
        <color rgb="FF006932"/>
      </top>
      <bottom style="thin">
        <color rgb="FF006932"/>
      </bottom>
      <diagonal/>
    </border>
    <border>
      <left/>
      <right/>
      <top style="thin">
        <color rgb="FF006932"/>
      </top>
      <bottom style="thin">
        <color rgb="FF006932"/>
      </bottom>
      <diagonal/>
    </border>
    <border>
      <left/>
      <right style="thin">
        <color rgb="FF006932"/>
      </right>
      <top style="thin">
        <color rgb="FF006932"/>
      </top>
      <bottom style="thin">
        <color rgb="FF006932"/>
      </bottom>
      <diagonal/>
    </border>
    <border>
      <left style="thin">
        <color rgb="FF006932"/>
      </left>
      <right/>
      <top style="thin">
        <color rgb="FF006932"/>
      </top>
      <bottom/>
      <diagonal/>
    </border>
    <border>
      <left/>
      <right style="thin">
        <color rgb="FF006932"/>
      </right>
      <top style="thin">
        <color rgb="FF006932"/>
      </top>
      <bottom/>
      <diagonal/>
    </border>
    <border>
      <left style="thin">
        <color rgb="FF006932"/>
      </left>
      <right/>
      <top/>
      <bottom/>
      <diagonal/>
    </border>
    <border>
      <left style="thin">
        <color rgb="FF006932"/>
      </left>
      <right/>
      <top/>
      <bottom style="thin">
        <color rgb="FF006932"/>
      </bottom>
      <diagonal/>
    </border>
    <border>
      <left/>
      <right/>
      <top/>
      <bottom style="thin">
        <color rgb="FF006932"/>
      </bottom>
      <diagonal/>
    </border>
    <border>
      <left/>
      <right style="thin">
        <color rgb="FF006932"/>
      </right>
      <top/>
      <bottom style="thin">
        <color rgb="FF006932"/>
      </bottom>
      <diagonal/>
    </border>
    <border>
      <left style="medium">
        <color rgb="FF006932"/>
      </left>
      <right/>
      <top style="medium">
        <color rgb="FF006932"/>
      </top>
      <bottom/>
      <diagonal/>
    </border>
    <border>
      <left style="medium">
        <color rgb="FF006932"/>
      </left>
      <right/>
      <top style="thin">
        <color rgb="FF006932"/>
      </top>
      <bottom/>
      <diagonal/>
    </border>
    <border>
      <left style="medium">
        <color rgb="FF006932"/>
      </left>
      <right/>
      <top/>
      <bottom style="thin">
        <color rgb="FF006932"/>
      </bottom>
      <diagonal/>
    </border>
    <border>
      <left style="medium">
        <color rgb="FF006932"/>
      </left>
      <right/>
      <top/>
      <bottom style="medium">
        <color rgb="FF006932"/>
      </bottom>
      <diagonal/>
    </border>
    <border>
      <left/>
      <right/>
      <top/>
      <bottom style="medium">
        <color rgb="FF006932"/>
      </bottom>
      <diagonal/>
    </border>
    <border>
      <left/>
      <right style="thin">
        <color rgb="FF006932"/>
      </right>
      <top/>
      <bottom style="medium">
        <color rgb="FF006932"/>
      </bottom>
      <diagonal/>
    </border>
    <border>
      <left style="medium">
        <color rgb="FF006932"/>
      </left>
      <right/>
      <top style="thin">
        <color rgb="FF006932"/>
      </top>
      <bottom style="thin">
        <color rgb="FF006932"/>
      </bottom>
      <diagonal/>
    </border>
    <border>
      <left style="medium">
        <color rgb="FF006932"/>
      </left>
      <right/>
      <top style="thin">
        <color rgb="FF006932"/>
      </top>
      <bottom style="medium">
        <color rgb="FF006932"/>
      </bottom>
      <diagonal/>
    </border>
    <border>
      <left/>
      <right style="thin">
        <color indexed="64"/>
      </right>
      <top/>
      <bottom style="thin">
        <color rgb="FF006932"/>
      </bottom>
      <diagonal/>
    </border>
    <border>
      <left/>
      <right style="medium">
        <color rgb="FF006932"/>
      </right>
      <top style="thin">
        <color rgb="FF006932"/>
      </top>
      <bottom/>
      <diagonal/>
    </border>
    <border>
      <left/>
      <right style="medium">
        <color rgb="FF006932"/>
      </right>
      <top/>
      <bottom style="thin">
        <color rgb="FF006932"/>
      </bottom>
      <diagonal/>
    </border>
    <border>
      <left/>
      <right style="medium">
        <color rgb="FF006932"/>
      </right>
      <top/>
      <bottom style="medium">
        <color rgb="FF006932"/>
      </bottom>
      <diagonal/>
    </border>
    <border>
      <left style="thin">
        <color indexed="64"/>
      </left>
      <right/>
      <top/>
      <bottom style="thin">
        <color rgb="FF006932"/>
      </bottom>
      <diagonal/>
    </border>
    <border>
      <left/>
      <right style="thin">
        <color rgb="FF006932"/>
      </right>
      <top style="medium">
        <color rgb="FF006932"/>
      </top>
      <bottom/>
      <diagonal/>
    </border>
    <border>
      <left/>
      <right style="thin">
        <color indexed="64"/>
      </right>
      <top style="medium">
        <color rgb="FF006932"/>
      </top>
      <bottom/>
      <diagonal/>
    </border>
    <border>
      <left/>
      <right style="medium">
        <color rgb="FF006932"/>
      </right>
      <top style="thin">
        <color rgb="FF006932"/>
      </top>
      <bottom style="thin">
        <color rgb="FF006932"/>
      </bottom>
      <diagonal/>
    </border>
    <border>
      <left style="thin">
        <color rgb="FF006932"/>
      </left>
      <right/>
      <top/>
      <bottom style="medium">
        <color rgb="FF006932"/>
      </bottom>
      <diagonal/>
    </border>
    <border>
      <left style="thin">
        <color indexed="64"/>
      </left>
      <right/>
      <top style="medium">
        <color rgb="FF006932"/>
      </top>
      <bottom/>
      <diagonal/>
    </border>
    <border>
      <left/>
      <right style="medium">
        <color rgb="FF006932"/>
      </right>
      <top style="thin">
        <color rgb="FF006932"/>
      </top>
      <bottom style="medium">
        <color rgb="FF006932"/>
      </bottom>
      <diagonal/>
    </border>
    <border>
      <left/>
      <right style="medium">
        <color rgb="FF006932"/>
      </right>
      <top style="medium">
        <color rgb="FF006932"/>
      </top>
      <bottom style="thin">
        <color rgb="FF006932"/>
      </bottom>
      <diagonal/>
    </border>
    <border>
      <left style="medium">
        <color rgb="FF006932"/>
      </left>
      <right style="thin">
        <color rgb="FF006932"/>
      </right>
      <top style="medium">
        <color rgb="FF006932"/>
      </top>
      <bottom style="thin">
        <color rgb="FF006932"/>
      </bottom>
      <diagonal/>
    </border>
    <border>
      <left style="thin">
        <color rgb="FF006932"/>
      </left>
      <right/>
      <top style="medium">
        <color rgb="FF006932"/>
      </top>
      <bottom style="thin">
        <color rgb="FF006932"/>
      </bottom>
      <diagonal/>
    </border>
    <border>
      <left/>
      <right style="thin">
        <color rgb="FF006932"/>
      </right>
      <top style="medium">
        <color rgb="FF006932"/>
      </top>
      <bottom style="thin">
        <color rgb="FF006932"/>
      </bottom>
      <diagonal/>
    </border>
  </borders>
  <cellStyleXfs count="8">
    <xf numFmtId="3" fontId="0" fillId="2" borderId="0"/>
    <xf numFmtId="3" fontId="4" fillId="2" borderId="1" applyNumberFormat="0" applyFont="0" applyBorder="0" applyAlignment="0" applyProtection="0"/>
    <xf numFmtId="0" fontId="3" fillId="2" borderId="0"/>
    <xf numFmtId="0" fontId="2" fillId="2" borderId="0"/>
    <xf numFmtId="165" fontId="4" fillId="2" borderId="0" applyFont="0" applyFill="0" applyBorder="0" applyAlignment="0" applyProtection="0">
      <alignment horizontal="center"/>
    </xf>
    <xf numFmtId="3" fontId="1" fillId="3" borderId="2" applyNumberFormat="0" applyFont="0" applyBorder="0" applyAlignment="0" applyProtection="0"/>
    <xf numFmtId="9" fontId="13" fillId="0" borderId="0" applyFont="0" applyFill="0" applyBorder="0" applyAlignment="0" applyProtection="0"/>
    <xf numFmtId="43" fontId="14" fillId="0" borderId="0" applyFont="0" applyFill="0" applyBorder="0" applyAlignment="0" applyProtection="0"/>
  </cellStyleXfs>
  <cellXfs count="292">
    <xf numFmtId="3" fontId="0" fillId="2" borderId="0" xfId="0"/>
    <xf numFmtId="3" fontId="0" fillId="4" borderId="0" xfId="0" applyFill="1"/>
    <xf numFmtId="166" fontId="0" fillId="4" borderId="0" xfId="0" applyNumberFormat="1" applyFill="1"/>
    <xf numFmtId="3" fontId="5" fillId="4" borderId="0" xfId="0" applyFont="1" applyFill="1"/>
    <xf numFmtId="3" fontId="6" fillId="4" borderId="0" xfId="0" applyFont="1" applyFill="1"/>
    <xf numFmtId="0" fontId="7" fillId="4" borderId="0" xfId="3" applyFont="1" applyFill="1"/>
    <xf numFmtId="3" fontId="8" fillId="4" borderId="0" xfId="0" applyFont="1" applyFill="1"/>
    <xf numFmtId="3" fontId="7" fillId="4" borderId="0" xfId="0" applyFont="1" applyFill="1"/>
    <xf numFmtId="3" fontId="9" fillId="4" borderId="0" xfId="0" applyFont="1" applyFill="1"/>
    <xf numFmtId="3" fontId="12" fillId="4" borderId="0" xfId="0" applyFont="1" applyFill="1"/>
    <xf numFmtId="3" fontId="11" fillId="4" borderId="0" xfId="0" applyFont="1" applyFill="1"/>
    <xf numFmtId="3" fontId="15" fillId="0" borderId="0" xfId="0" applyFont="1" applyFill="1"/>
    <xf numFmtId="3" fontId="16" fillId="0" borderId="0" xfId="0" applyFont="1" applyFill="1"/>
    <xf numFmtId="3" fontId="17" fillId="4" borderId="0" xfId="0" applyFont="1" applyFill="1" applyAlignment="1">
      <alignment horizontal="left"/>
    </xf>
    <xf numFmtId="3" fontId="19" fillId="4" borderId="7" xfId="0" applyFont="1" applyFill="1" applyBorder="1"/>
    <xf numFmtId="3" fontId="19" fillId="4" borderId="8" xfId="5" applyFont="1" applyFill="1" applyBorder="1"/>
    <xf numFmtId="3" fontId="18" fillId="4" borderId="8" xfId="0" applyFont="1" applyFill="1" applyBorder="1"/>
    <xf numFmtId="3" fontId="19" fillId="4" borderId="8" xfId="5" applyNumberFormat="1" applyFont="1" applyFill="1" applyBorder="1"/>
    <xf numFmtId="3" fontId="19" fillId="4" borderId="9" xfId="5" applyFont="1" applyFill="1" applyBorder="1"/>
    <xf numFmtId="3" fontId="18" fillId="4" borderId="9" xfId="0" applyFont="1" applyFill="1" applyBorder="1"/>
    <xf numFmtId="3" fontId="18" fillId="4" borderId="0" xfId="0" applyFont="1" applyFill="1"/>
    <xf numFmtId="3" fontId="19" fillId="4" borderId="2" xfId="0" applyFont="1" applyFill="1" applyBorder="1"/>
    <xf numFmtId="3" fontId="19" fillId="4" borderId="6" xfId="5" applyFont="1" applyFill="1" applyBorder="1"/>
    <xf numFmtId="3" fontId="18" fillId="4" borderId="6" xfId="0" applyFont="1" applyFill="1" applyBorder="1"/>
    <xf numFmtId="3" fontId="19" fillId="4" borderId="8" xfId="0" applyFont="1" applyFill="1" applyBorder="1"/>
    <xf numFmtId="3" fontId="19" fillId="4" borderId="9" xfId="0" applyFont="1" applyFill="1" applyBorder="1"/>
    <xf numFmtId="3" fontId="19" fillId="4" borderId="0" xfId="5" applyFont="1" applyFill="1" applyBorder="1"/>
    <xf numFmtId="3" fontId="19" fillId="4" borderId="0" xfId="0" applyFont="1" applyFill="1"/>
    <xf numFmtId="3" fontId="19" fillId="4" borderId="9" xfId="5" applyNumberFormat="1" applyFont="1" applyFill="1" applyBorder="1"/>
    <xf numFmtId="169" fontId="21" fillId="5" borderId="0" xfId="0" applyNumberFormat="1" applyFont="1" applyFill="1" applyAlignment="1">
      <alignment horizontal="left" vertical="center"/>
    </xf>
    <xf numFmtId="3" fontId="19" fillId="0" borderId="8" xfId="0" applyFont="1" applyFill="1" applyBorder="1"/>
    <xf numFmtId="169" fontId="21" fillId="5" borderId="11" xfId="0" applyNumberFormat="1" applyFont="1" applyFill="1" applyBorder="1" applyAlignment="1">
      <alignment horizontal="left" vertical="center"/>
    </xf>
    <xf numFmtId="169" fontId="21" fillId="5" borderId="12" xfId="0" applyNumberFormat="1" applyFont="1" applyFill="1" applyBorder="1" applyAlignment="1">
      <alignment horizontal="left" vertical="center"/>
    </xf>
    <xf numFmtId="169" fontId="21" fillId="5" borderId="13" xfId="0" applyNumberFormat="1" applyFont="1" applyFill="1" applyBorder="1" applyAlignment="1">
      <alignment horizontal="left" vertical="center"/>
    </xf>
    <xf numFmtId="0" fontId="19" fillId="4" borderId="14" xfId="3" applyFont="1" applyFill="1" applyBorder="1"/>
    <xf numFmtId="3" fontId="18" fillId="4" borderId="15" xfId="0" applyFont="1" applyFill="1" applyBorder="1"/>
    <xf numFmtId="3" fontId="19" fillId="4" borderId="14" xfId="0" applyFont="1" applyFill="1" applyBorder="1"/>
    <xf numFmtId="3" fontId="19" fillId="4" borderId="15" xfId="0" applyFont="1" applyFill="1" applyBorder="1"/>
    <xf numFmtId="3" fontId="19" fillId="4" borderId="14" xfId="5" applyFont="1" applyFill="1" applyBorder="1"/>
    <xf numFmtId="3" fontId="19" fillId="4" borderId="14" xfId="5" quotePrefix="1" applyFont="1" applyFill="1" applyBorder="1"/>
    <xf numFmtId="3" fontId="19" fillId="4" borderId="15" xfId="5" applyNumberFormat="1" applyFont="1" applyFill="1" applyBorder="1"/>
    <xf numFmtId="3" fontId="19" fillId="4" borderId="14" xfId="0" quotePrefix="1" applyFont="1" applyFill="1" applyBorder="1"/>
    <xf numFmtId="3" fontId="18" fillId="4" borderId="14" xfId="0" applyFont="1" applyFill="1" applyBorder="1"/>
    <xf numFmtId="3" fontId="19" fillId="4" borderId="16" xfId="0" applyFont="1" applyFill="1" applyBorder="1"/>
    <xf numFmtId="3" fontId="19" fillId="4" borderId="17" xfId="0" applyFont="1" applyFill="1" applyBorder="1"/>
    <xf numFmtId="169" fontId="21" fillId="5" borderId="18" xfId="0" applyNumberFormat="1" applyFont="1" applyFill="1" applyBorder="1" applyAlignment="1">
      <alignment horizontal="left" vertical="center"/>
    </xf>
    <xf numFmtId="169" fontId="21" fillId="5" borderId="19" xfId="0" applyNumberFormat="1" applyFont="1" applyFill="1" applyBorder="1" applyAlignment="1">
      <alignment horizontal="left" vertical="center"/>
    </xf>
    <xf numFmtId="3" fontId="18" fillId="4" borderId="20" xfId="0" applyFont="1" applyFill="1" applyBorder="1"/>
    <xf numFmtId="3" fontId="18" fillId="4" borderId="21" xfId="0" applyFont="1" applyFill="1" applyBorder="1"/>
    <xf numFmtId="3" fontId="19" fillId="4" borderId="22" xfId="0" applyFont="1" applyFill="1" applyBorder="1"/>
    <xf numFmtId="3" fontId="18" fillId="4" borderId="23" xfId="0" applyFont="1" applyFill="1" applyBorder="1"/>
    <xf numFmtId="3" fontId="19" fillId="4" borderId="24" xfId="0" applyFont="1" applyFill="1" applyBorder="1"/>
    <xf numFmtId="3" fontId="19" fillId="4" borderId="11" xfId="0" applyFont="1" applyFill="1" applyBorder="1"/>
    <xf numFmtId="3" fontId="18" fillId="0" borderId="12" xfId="0" applyFont="1" applyFill="1" applyBorder="1" applyAlignment="1">
      <alignment horizontal="left" vertical="top" wrapText="1"/>
    </xf>
    <xf numFmtId="3" fontId="19" fillId="4" borderId="13" xfId="0" applyFont="1" applyFill="1" applyBorder="1"/>
    <xf numFmtId="3" fontId="19" fillId="4" borderId="16" xfId="5" applyFont="1" applyFill="1" applyBorder="1"/>
    <xf numFmtId="3" fontId="18" fillId="4" borderId="17" xfId="0" applyFont="1" applyFill="1" applyBorder="1"/>
    <xf numFmtId="3" fontId="19" fillId="4" borderId="25" xfId="5" applyFont="1" applyFill="1" applyBorder="1"/>
    <xf numFmtId="3" fontId="19" fillId="4" borderId="26" xfId="5" applyNumberFormat="1" applyFont="1" applyFill="1" applyBorder="1"/>
    <xf numFmtId="3" fontId="19" fillId="4" borderId="20" xfId="0" applyFont="1" applyFill="1" applyBorder="1"/>
    <xf numFmtId="3" fontId="19" fillId="4" borderId="21" xfId="0" applyFont="1" applyFill="1" applyBorder="1"/>
    <xf numFmtId="3" fontId="19" fillId="4" borderId="35" xfId="0" applyFont="1" applyFill="1" applyBorder="1"/>
    <xf numFmtId="3" fontId="19" fillId="4" borderId="4" xfId="0" applyFont="1" applyFill="1" applyBorder="1"/>
    <xf numFmtId="3" fontId="19" fillId="4" borderId="36" xfId="0" applyFont="1" applyFill="1" applyBorder="1"/>
    <xf numFmtId="3" fontId="19" fillId="4" borderId="37" xfId="0" applyFont="1" applyFill="1" applyBorder="1"/>
    <xf numFmtId="3" fontId="19" fillId="4" borderId="0" xfId="0" applyFont="1" applyFill="1" applyAlignment="1">
      <alignment horizontal="center"/>
    </xf>
    <xf numFmtId="3" fontId="19" fillId="4" borderId="5" xfId="0" applyFont="1" applyFill="1" applyBorder="1"/>
    <xf numFmtId="3" fontId="19" fillId="4" borderId="38" xfId="0" applyFont="1" applyFill="1" applyBorder="1"/>
    <xf numFmtId="3" fontId="19" fillId="4" borderId="39" xfId="0" applyFont="1" applyFill="1" applyBorder="1" applyAlignment="1">
      <alignment horizontal="center"/>
    </xf>
    <xf numFmtId="3" fontId="19" fillId="4" borderId="40" xfId="0" applyFont="1" applyFill="1" applyBorder="1"/>
    <xf numFmtId="3" fontId="19" fillId="4" borderId="4" xfId="0" applyFont="1" applyFill="1" applyBorder="1" applyAlignment="1">
      <alignment horizontal="center"/>
    </xf>
    <xf numFmtId="3" fontId="19" fillId="4" borderId="38" xfId="0" applyFont="1" applyFill="1" applyBorder="1" applyAlignment="1">
      <alignment horizontal="center"/>
    </xf>
    <xf numFmtId="3" fontId="19" fillId="4" borderId="35" xfId="0" applyFont="1" applyFill="1" applyBorder="1" applyAlignment="1">
      <alignment horizontal="center"/>
    </xf>
    <xf numFmtId="3" fontId="19" fillId="4" borderId="5" xfId="0" applyFont="1" applyFill="1" applyBorder="1" applyAlignment="1">
      <alignment horizontal="center"/>
    </xf>
    <xf numFmtId="3" fontId="19" fillId="4" borderId="40" xfId="0" applyFont="1" applyFill="1" applyBorder="1" applyAlignment="1">
      <alignment horizontal="center"/>
    </xf>
    <xf numFmtId="3" fontId="19" fillId="4" borderId="36" xfId="0" applyFont="1" applyFill="1" applyBorder="1" applyAlignment="1">
      <alignment horizontal="center"/>
    </xf>
    <xf numFmtId="0" fontId="21" fillId="6" borderId="10" xfId="0" applyNumberFormat="1" applyFont="1" applyFill="1" applyBorder="1" applyAlignment="1">
      <alignment horizontal="center" vertical="center"/>
    </xf>
    <xf numFmtId="0" fontId="21" fillId="6" borderId="13" xfId="0" applyNumberFormat="1" applyFont="1" applyFill="1" applyBorder="1" applyAlignment="1">
      <alignment horizontal="center" vertical="center"/>
    </xf>
    <xf numFmtId="3" fontId="19" fillId="4" borderId="42" xfId="0" applyFont="1" applyFill="1" applyBorder="1"/>
    <xf numFmtId="3" fontId="19" fillId="4" borderId="43" xfId="0" applyFont="1" applyFill="1" applyBorder="1"/>
    <xf numFmtId="167" fontId="19" fillId="4" borderId="17" xfId="0" applyNumberFormat="1" applyFont="1" applyFill="1" applyBorder="1"/>
    <xf numFmtId="167" fontId="19" fillId="4" borderId="21" xfId="0" applyNumberFormat="1" applyFont="1" applyFill="1" applyBorder="1"/>
    <xf numFmtId="3" fontId="19" fillId="4" borderId="44" xfId="0" applyFont="1" applyFill="1" applyBorder="1"/>
    <xf numFmtId="3" fontId="19" fillId="4" borderId="45" xfId="0" applyFont="1" applyFill="1" applyBorder="1" applyAlignment="1">
      <alignment horizontal="center"/>
    </xf>
    <xf numFmtId="3" fontId="19" fillId="4" borderId="45" xfId="0" applyFont="1" applyFill="1" applyBorder="1"/>
    <xf numFmtId="3" fontId="19" fillId="4" borderId="46" xfId="0" applyFont="1" applyFill="1" applyBorder="1"/>
    <xf numFmtId="3" fontId="19" fillId="4" borderId="0" xfId="0" quotePrefix="1" applyFont="1" applyFill="1"/>
    <xf numFmtId="3" fontId="19" fillId="4" borderId="37" xfId="5" applyFont="1" applyFill="1" applyBorder="1"/>
    <xf numFmtId="3" fontId="19" fillId="4" borderId="5" xfId="5" applyFont="1" applyFill="1" applyBorder="1"/>
    <xf numFmtId="3" fontId="19" fillId="4" borderId="38" xfId="5" applyFont="1" applyFill="1" applyBorder="1"/>
    <xf numFmtId="3" fontId="19" fillId="4" borderId="40" xfId="5" applyFont="1" applyFill="1" applyBorder="1"/>
    <xf numFmtId="3" fontId="19" fillId="4" borderId="32" xfId="5" applyFont="1" applyFill="1" applyBorder="1"/>
    <xf numFmtId="3" fontId="19" fillId="4" borderId="34" xfId="5" applyFont="1" applyFill="1" applyBorder="1"/>
    <xf numFmtId="3" fontId="19" fillId="4" borderId="32" xfId="0" applyFont="1" applyFill="1" applyBorder="1"/>
    <xf numFmtId="3" fontId="19" fillId="4" borderId="34" xfId="0" applyFont="1" applyFill="1" applyBorder="1"/>
    <xf numFmtId="168" fontId="19" fillId="4" borderId="7" xfId="7" applyNumberFormat="1" applyFont="1" applyFill="1" applyBorder="1" applyAlignment="1">
      <alignment horizontal="center"/>
    </xf>
    <xf numFmtId="168" fontId="19" fillId="4" borderId="8" xfId="7" applyNumberFormat="1" applyFont="1" applyFill="1" applyBorder="1" applyAlignment="1">
      <alignment horizontal="center"/>
    </xf>
    <xf numFmtId="168" fontId="19" fillId="4" borderId="9" xfId="7" applyNumberFormat="1" applyFont="1" applyFill="1" applyBorder="1" applyAlignment="1">
      <alignment horizontal="center"/>
    </xf>
    <xf numFmtId="168" fontId="19" fillId="4" borderId="6" xfId="7" applyNumberFormat="1" applyFont="1" applyFill="1" applyBorder="1" applyAlignment="1">
      <alignment horizontal="center"/>
    </xf>
    <xf numFmtId="0" fontId="21" fillId="6" borderId="41" xfId="0" applyNumberFormat="1" applyFont="1" applyFill="1" applyBorder="1" applyAlignment="1">
      <alignment horizontal="left" vertical="center"/>
    </xf>
    <xf numFmtId="0" fontId="21" fillId="6" borderId="10" xfId="0" applyNumberFormat="1" applyFont="1" applyFill="1" applyBorder="1" applyAlignment="1">
      <alignment horizontal="left" vertical="center"/>
    </xf>
    <xf numFmtId="0" fontId="21" fillId="6" borderId="31" xfId="0" applyNumberFormat="1" applyFont="1" applyFill="1" applyBorder="1" applyAlignment="1">
      <alignment horizontal="left" vertical="center"/>
    </xf>
    <xf numFmtId="9" fontId="19" fillId="4" borderId="21" xfId="0" applyNumberFormat="1" applyFont="1" applyFill="1" applyBorder="1" applyAlignment="1">
      <alignment horizontal="right" indent="1"/>
    </xf>
    <xf numFmtId="3" fontId="19" fillId="4" borderId="18" xfId="5" applyFont="1" applyFill="1" applyBorder="1"/>
    <xf numFmtId="9" fontId="19" fillId="4" borderId="15" xfId="5" applyNumberFormat="1" applyFont="1" applyFill="1" applyBorder="1" applyAlignment="1">
      <alignment horizontal="right" indent="1"/>
    </xf>
    <xf numFmtId="3" fontId="19" fillId="4" borderId="43" xfId="5" applyFont="1" applyFill="1" applyBorder="1"/>
    <xf numFmtId="9" fontId="19" fillId="4" borderId="17" xfId="5" applyNumberFormat="1" applyFont="1" applyFill="1" applyBorder="1" applyAlignment="1">
      <alignment horizontal="right" indent="1"/>
    </xf>
    <xf numFmtId="3" fontId="19" fillId="4" borderId="47" xfId="5" applyFont="1" applyFill="1" applyBorder="1"/>
    <xf numFmtId="9" fontId="19" fillId="4" borderId="26" xfId="5" applyNumberFormat="1" applyFont="1" applyFill="1" applyBorder="1" applyAlignment="1">
      <alignment horizontal="right" indent="1"/>
    </xf>
    <xf numFmtId="3" fontId="19" fillId="4" borderId="15" xfId="5" applyNumberFormat="1" applyFont="1" applyFill="1" applyBorder="1" applyAlignment="1">
      <alignment horizontal="right" indent="1"/>
    </xf>
    <xf numFmtId="3" fontId="19" fillId="4" borderId="17" xfId="5" applyNumberFormat="1" applyFont="1" applyFill="1" applyBorder="1"/>
    <xf numFmtId="3" fontId="19" fillId="4" borderId="17" xfId="5" applyFont="1" applyFill="1" applyBorder="1"/>
    <xf numFmtId="3" fontId="19" fillId="4" borderId="7" xfId="0" applyFont="1" applyFill="1" applyBorder="1" applyAlignment="1">
      <alignment horizontal="left"/>
    </xf>
    <xf numFmtId="3" fontId="19" fillId="4" borderId="7" xfId="0" applyFont="1" applyFill="1" applyBorder="1" applyAlignment="1">
      <alignment horizontal="centerContinuous"/>
    </xf>
    <xf numFmtId="3" fontId="19" fillId="4" borderId="35" xfId="0" applyFont="1" applyFill="1" applyBorder="1" applyAlignment="1">
      <alignment horizontal="left"/>
    </xf>
    <xf numFmtId="3" fontId="19" fillId="4" borderId="36" xfId="0" applyFont="1" applyFill="1" applyBorder="1" applyAlignment="1">
      <alignment horizontal="left"/>
    </xf>
    <xf numFmtId="169" fontId="21" fillId="5" borderId="35" xfId="0" applyNumberFormat="1" applyFont="1" applyFill="1" applyBorder="1" applyAlignment="1">
      <alignment horizontal="left" vertical="center"/>
    </xf>
    <xf numFmtId="169" fontId="21" fillId="5" borderId="38" xfId="0" applyNumberFormat="1" applyFont="1" applyFill="1" applyBorder="1" applyAlignment="1">
      <alignment horizontal="left" vertical="center"/>
    </xf>
    <xf numFmtId="169" fontId="21" fillId="5" borderId="40" xfId="0" applyNumberFormat="1" applyFont="1" applyFill="1" applyBorder="1" applyAlignment="1">
      <alignment horizontal="left" vertical="center"/>
    </xf>
    <xf numFmtId="169" fontId="21" fillId="5" borderId="38" xfId="0" applyNumberFormat="1" applyFont="1" applyFill="1" applyBorder="1" applyAlignment="1">
      <alignment horizontal="center" vertical="center"/>
    </xf>
    <xf numFmtId="169" fontId="21" fillId="5" borderId="4" xfId="0" applyNumberFormat="1" applyFont="1" applyFill="1" applyBorder="1" applyAlignment="1">
      <alignment horizontal="center" vertical="center"/>
    </xf>
    <xf numFmtId="169" fontId="21" fillId="5" borderId="39" xfId="0" applyNumberFormat="1" applyFont="1" applyFill="1" applyBorder="1" applyAlignment="1">
      <alignment horizontal="center" vertical="center"/>
    </xf>
    <xf numFmtId="169" fontId="21" fillId="5" borderId="36" xfId="0" applyNumberFormat="1" applyFont="1" applyFill="1" applyBorder="1" applyAlignment="1">
      <alignment horizontal="center" vertical="center"/>
    </xf>
    <xf numFmtId="3" fontId="19" fillId="4" borderId="36" xfId="5" applyFont="1" applyFill="1" applyBorder="1"/>
    <xf numFmtId="3" fontId="18" fillId="7" borderId="14" xfId="0" applyFont="1" applyFill="1" applyBorder="1"/>
    <xf numFmtId="3" fontId="18" fillId="7" borderId="8" xfId="0" applyFont="1" applyFill="1" applyBorder="1"/>
    <xf numFmtId="3" fontId="18" fillId="7" borderId="15" xfId="0" applyFont="1" applyFill="1" applyBorder="1"/>
    <xf numFmtId="3" fontId="18" fillId="7" borderId="20" xfId="0" applyFont="1" applyFill="1" applyBorder="1"/>
    <xf numFmtId="3" fontId="18" fillId="7" borderId="7" xfId="0" applyFont="1" applyFill="1" applyBorder="1"/>
    <xf numFmtId="3" fontId="18" fillId="7" borderId="21" xfId="0" applyFont="1" applyFill="1" applyBorder="1"/>
    <xf numFmtId="3" fontId="18" fillId="7" borderId="27" xfId="0" applyFont="1" applyFill="1" applyBorder="1"/>
    <xf numFmtId="3" fontId="18" fillId="7" borderId="28" xfId="0" applyFont="1" applyFill="1" applyBorder="1"/>
    <xf numFmtId="3" fontId="18" fillId="7" borderId="29" xfId="0" applyFont="1" applyFill="1" applyBorder="1"/>
    <xf numFmtId="9" fontId="18" fillId="7" borderId="19" xfId="6" applyFont="1" applyFill="1" applyBorder="1" applyAlignment="1">
      <alignment horizontal="right" indent="1"/>
    </xf>
    <xf numFmtId="9" fontId="19" fillId="4" borderId="51" xfId="5" applyNumberFormat="1" applyFont="1" applyFill="1" applyBorder="1" applyAlignment="1">
      <alignment horizontal="right" indent="1"/>
    </xf>
    <xf numFmtId="3" fontId="18" fillId="7" borderId="22" xfId="0" applyFont="1" applyFill="1" applyBorder="1"/>
    <xf numFmtId="3" fontId="18" fillId="7" borderId="23" xfId="0" applyFont="1" applyFill="1" applyBorder="1"/>
    <xf numFmtId="9" fontId="18" fillId="7" borderId="52" xfId="6" applyFont="1" applyFill="1" applyBorder="1" applyAlignment="1">
      <alignment horizontal="right" indent="1"/>
    </xf>
    <xf numFmtId="3" fontId="18" fillId="4" borderId="19" xfId="0" applyFont="1" applyFill="1" applyBorder="1"/>
    <xf numFmtId="3" fontId="18" fillId="7" borderId="24" xfId="0" applyFont="1" applyFill="1" applyBorder="1"/>
    <xf numFmtId="3" fontId="19" fillId="4" borderId="25" xfId="0" applyFont="1" applyFill="1" applyBorder="1"/>
    <xf numFmtId="3" fontId="19" fillId="4" borderId="26" xfId="0" applyFont="1" applyFill="1" applyBorder="1"/>
    <xf numFmtId="3" fontId="19" fillId="4" borderId="37" xfId="5" applyFont="1" applyFill="1" applyBorder="1" applyAlignment="1">
      <alignment horizontal="centerContinuous"/>
    </xf>
    <xf numFmtId="3" fontId="19" fillId="4" borderId="5" xfId="5" applyFont="1" applyFill="1" applyBorder="1" applyAlignment="1">
      <alignment horizontal="centerContinuous"/>
    </xf>
    <xf numFmtId="3" fontId="19" fillId="4" borderId="0" xfId="5" applyFont="1" applyFill="1" applyBorder="1" applyAlignment="1">
      <alignment horizontal="centerContinuous"/>
    </xf>
    <xf numFmtId="3" fontId="18" fillId="7" borderId="35" xfId="0" applyFont="1" applyFill="1" applyBorder="1"/>
    <xf numFmtId="3" fontId="18" fillId="7" borderId="36" xfId="0" applyFont="1" applyFill="1" applyBorder="1"/>
    <xf numFmtId="3" fontId="18" fillId="7" borderId="32" xfId="0" applyFont="1" applyFill="1" applyBorder="1"/>
    <xf numFmtId="3" fontId="18" fillId="7" borderId="34" xfId="0" applyFont="1" applyFill="1" applyBorder="1"/>
    <xf numFmtId="3" fontId="19" fillId="4" borderId="6" xfId="0" applyFont="1" applyFill="1" applyBorder="1" applyAlignment="1">
      <alignment horizontal="center"/>
    </xf>
    <xf numFmtId="3" fontId="19" fillId="4" borderId="7" xfId="0" applyFont="1" applyFill="1" applyBorder="1" applyAlignment="1">
      <alignment horizontal="center"/>
    </xf>
    <xf numFmtId="164" fontId="19" fillId="4" borderId="8" xfId="0" applyNumberFormat="1" applyFont="1" applyFill="1" applyBorder="1" applyAlignment="1">
      <alignment horizontal="center"/>
    </xf>
    <xf numFmtId="3" fontId="19" fillId="4" borderId="8" xfId="0" applyFont="1" applyFill="1" applyBorder="1" applyAlignment="1">
      <alignment horizontal="center"/>
    </xf>
    <xf numFmtId="164" fontId="19" fillId="4" borderId="9" xfId="0" applyNumberFormat="1" applyFont="1" applyFill="1" applyBorder="1" applyAlignment="1">
      <alignment horizontal="center"/>
    </xf>
    <xf numFmtId="3" fontId="19" fillId="4" borderId="9" xfId="0" applyFont="1" applyFill="1" applyBorder="1" applyAlignment="1">
      <alignment horizontal="center"/>
    </xf>
    <xf numFmtId="164" fontId="19" fillId="4" borderId="40" xfId="0" applyNumberFormat="1" applyFont="1" applyFill="1" applyBorder="1" applyAlignment="1">
      <alignment horizontal="center"/>
    </xf>
    <xf numFmtId="3" fontId="18" fillId="7" borderId="38" xfId="0" applyFont="1" applyFill="1" applyBorder="1"/>
    <xf numFmtId="3" fontId="18" fillId="7" borderId="40" xfId="0" applyFont="1" applyFill="1" applyBorder="1"/>
    <xf numFmtId="3" fontId="19" fillId="4" borderId="35" xfId="5" applyFont="1" applyFill="1" applyBorder="1"/>
    <xf numFmtId="3" fontId="19" fillId="0" borderId="0" xfId="5" applyFont="1" applyFill="1" applyBorder="1"/>
    <xf numFmtId="3" fontId="18" fillId="7" borderId="39" xfId="0" applyFont="1" applyFill="1" applyBorder="1"/>
    <xf numFmtId="169" fontId="21" fillId="5" borderId="41" xfId="0" applyNumberFormat="1" applyFont="1" applyFill="1" applyBorder="1" applyAlignment="1">
      <alignment horizontal="left" vertical="center"/>
    </xf>
    <xf numFmtId="169" fontId="21" fillId="5" borderId="54" xfId="0" applyNumberFormat="1" applyFont="1" applyFill="1" applyBorder="1" applyAlignment="1">
      <alignment horizontal="left" vertical="center"/>
    </xf>
    <xf numFmtId="169" fontId="21" fillId="5" borderId="43" xfId="0" applyNumberFormat="1" applyFont="1" applyFill="1" applyBorder="1" applyAlignment="1">
      <alignment horizontal="left" vertical="center"/>
    </xf>
    <xf numFmtId="169" fontId="21" fillId="5" borderId="51" xfId="0" applyNumberFormat="1" applyFont="1" applyFill="1" applyBorder="1" applyAlignment="1">
      <alignment horizontal="center" vertical="center"/>
    </xf>
    <xf numFmtId="166" fontId="19" fillId="4" borderId="50" xfId="0" applyNumberFormat="1" applyFont="1" applyFill="1" applyBorder="1"/>
    <xf numFmtId="3" fontId="19" fillId="4" borderId="19" xfId="5" applyFont="1" applyFill="1" applyBorder="1"/>
    <xf numFmtId="3" fontId="18" fillId="7" borderId="42" xfId="0" applyFont="1" applyFill="1" applyBorder="1"/>
    <xf numFmtId="3" fontId="18" fillId="7" borderId="47" xfId="0" applyFont="1" applyFill="1" applyBorder="1"/>
    <xf numFmtId="3" fontId="19" fillId="4" borderId="18" xfId="0" applyFont="1" applyFill="1" applyBorder="1"/>
    <xf numFmtId="3" fontId="19" fillId="4" borderId="19" xfId="0" applyFont="1" applyFill="1" applyBorder="1"/>
    <xf numFmtId="3" fontId="18" fillId="7" borderId="43" xfId="0" applyFont="1" applyFill="1" applyBorder="1"/>
    <xf numFmtId="3" fontId="18" fillId="7" borderId="51" xfId="0" applyFont="1" applyFill="1" applyBorder="1"/>
    <xf numFmtId="3" fontId="19" fillId="4" borderId="42" xfId="5" applyFont="1" applyFill="1" applyBorder="1"/>
    <xf numFmtId="3" fontId="19" fillId="0" borderId="19" xfId="5" applyFont="1" applyFill="1" applyBorder="1"/>
    <xf numFmtId="166" fontId="19" fillId="0" borderId="19" xfId="5" applyNumberFormat="1" applyFont="1" applyFill="1" applyBorder="1"/>
    <xf numFmtId="3" fontId="19" fillId="4" borderId="50" xfId="5" applyFont="1" applyFill="1" applyBorder="1"/>
    <xf numFmtId="166" fontId="19" fillId="4" borderId="19" xfId="5" applyNumberFormat="1" applyFont="1" applyFill="1" applyBorder="1"/>
    <xf numFmtId="3" fontId="19" fillId="4" borderId="44" xfId="5" applyFont="1" applyFill="1" applyBorder="1"/>
    <xf numFmtId="3" fontId="19" fillId="4" borderId="46" xfId="5" applyFont="1" applyFill="1" applyBorder="1"/>
    <xf numFmtId="3" fontId="19" fillId="4" borderId="57" xfId="5" applyFont="1" applyFill="1" applyBorder="1"/>
    <xf numFmtId="3" fontId="19" fillId="4" borderId="52" xfId="5" applyFont="1" applyFill="1" applyBorder="1"/>
    <xf numFmtId="3" fontId="19" fillId="4" borderId="37" xfId="5" applyFont="1" applyFill="1" applyBorder="1" applyAlignment="1">
      <alignment horizontal="center"/>
    </xf>
    <xf numFmtId="3" fontId="19" fillId="4" borderId="5" xfId="5" applyFont="1" applyFill="1" applyBorder="1" applyAlignment="1">
      <alignment horizontal="center"/>
    </xf>
    <xf numFmtId="3" fontId="19" fillId="4" borderId="19" xfId="0" applyFont="1" applyFill="1" applyBorder="1" applyAlignment="1">
      <alignment horizontal="center"/>
    </xf>
    <xf numFmtId="169" fontId="21" fillId="5" borderId="40" xfId="0" applyNumberFormat="1" applyFont="1" applyFill="1" applyBorder="1" applyAlignment="1">
      <alignment horizontal="center" vertical="center"/>
    </xf>
    <xf numFmtId="164" fontId="19" fillId="4" borderId="19" xfId="0" applyNumberFormat="1" applyFont="1" applyFill="1" applyBorder="1" applyAlignment="1">
      <alignment horizontal="center"/>
    </xf>
    <xf numFmtId="3" fontId="19" fillId="4" borderId="51" xfId="0" applyFont="1" applyFill="1" applyBorder="1" applyAlignment="1">
      <alignment horizontal="center"/>
    </xf>
    <xf numFmtId="164" fontId="19" fillId="4" borderId="2" xfId="0" applyNumberFormat="1" applyFont="1" applyFill="1" applyBorder="1" applyAlignment="1">
      <alignment horizontal="center"/>
    </xf>
    <xf numFmtId="164" fontId="19" fillId="4" borderId="0" xfId="0" applyNumberFormat="1" applyFont="1" applyFill="1" applyAlignment="1">
      <alignment horizontal="center"/>
    </xf>
    <xf numFmtId="9" fontId="18" fillId="7" borderId="51" xfId="6" applyFont="1" applyFill="1" applyBorder="1"/>
    <xf numFmtId="166" fontId="19" fillId="4" borderId="19" xfId="6" applyNumberFormat="1" applyFont="1" applyFill="1" applyBorder="1"/>
    <xf numFmtId="166" fontId="19" fillId="4" borderId="51" xfId="6" applyNumberFormat="1" applyFont="1" applyFill="1" applyBorder="1"/>
    <xf numFmtId="166" fontId="19" fillId="4" borderId="56" xfId="6" applyNumberFormat="1" applyFont="1" applyFill="1" applyBorder="1"/>
    <xf numFmtId="166" fontId="18" fillId="7" borderId="50" xfId="6" applyNumberFormat="1" applyFont="1" applyFill="1" applyBorder="1"/>
    <xf numFmtId="166" fontId="18" fillId="7" borderId="56" xfId="6" applyNumberFormat="1" applyFont="1" applyFill="1" applyBorder="1"/>
    <xf numFmtId="3" fontId="19" fillId="0" borderId="19" xfId="5" applyFont="1" applyFill="1" applyBorder="1" applyAlignment="1">
      <alignment horizontal="right"/>
    </xf>
    <xf numFmtId="3" fontId="19" fillId="4" borderId="50" xfId="0" applyFont="1" applyFill="1" applyBorder="1"/>
    <xf numFmtId="0" fontId="24" fillId="4" borderId="0" xfId="3" applyFont="1" applyFill="1"/>
    <xf numFmtId="0" fontId="20" fillId="4" borderId="0" xfId="5" applyNumberFormat="1" applyFont="1" applyFill="1" applyBorder="1"/>
    <xf numFmtId="0" fontId="20" fillId="4" borderId="0" xfId="3" applyFont="1" applyFill="1"/>
    <xf numFmtId="3" fontId="0" fillId="0" borderId="0" xfId="0" applyFill="1"/>
    <xf numFmtId="169" fontId="21" fillId="5" borderId="4" xfId="0" applyNumberFormat="1" applyFont="1" applyFill="1" applyBorder="1" applyAlignment="1">
      <alignment horizontal="left" vertical="center"/>
    </xf>
    <xf numFmtId="169" fontId="21" fillId="5" borderId="39" xfId="0" applyNumberFormat="1" applyFont="1" applyFill="1" applyBorder="1" applyAlignment="1">
      <alignment horizontal="left" vertical="center"/>
    </xf>
    <xf numFmtId="164" fontId="19" fillId="4" borderId="4" xfId="5" applyNumberFormat="1" applyFont="1" applyFill="1" applyBorder="1" applyAlignment="1">
      <alignment horizontal="center"/>
    </xf>
    <xf numFmtId="164" fontId="19" fillId="4" borderId="36" xfId="5" applyNumberFormat="1" applyFont="1" applyFill="1" applyBorder="1" applyAlignment="1">
      <alignment horizontal="center"/>
    </xf>
    <xf numFmtId="164" fontId="19" fillId="4" borderId="39" xfId="5" applyNumberFormat="1" applyFont="1" applyFill="1" applyBorder="1" applyAlignment="1">
      <alignment horizontal="center"/>
    </xf>
    <xf numFmtId="164" fontId="19" fillId="4" borderId="40" xfId="5" applyNumberFormat="1" applyFont="1" applyFill="1" applyBorder="1" applyAlignment="1">
      <alignment horizontal="center"/>
    </xf>
    <xf numFmtId="3" fontId="19" fillId="4" borderId="41" xfId="0" applyFont="1" applyFill="1" applyBorder="1"/>
    <xf numFmtId="3" fontId="19" fillId="4" borderId="31" xfId="0" applyFont="1" applyFill="1" applyBorder="1"/>
    <xf numFmtId="3" fontId="25" fillId="4" borderId="0" xfId="0" applyFont="1" applyFill="1"/>
    <xf numFmtId="0" fontId="20" fillId="4" borderId="41" xfId="3" applyFont="1" applyFill="1" applyBorder="1"/>
    <xf numFmtId="3" fontId="19" fillId="4" borderId="51" xfId="0" applyFont="1" applyFill="1" applyBorder="1"/>
    <xf numFmtId="0" fontId="20" fillId="4" borderId="42" xfId="3" quotePrefix="1" applyFont="1" applyFill="1" applyBorder="1"/>
    <xf numFmtId="0" fontId="20" fillId="4" borderId="48" xfId="3" applyFont="1" applyFill="1" applyBorder="1"/>
    <xf numFmtId="3" fontId="19" fillId="4" borderId="59" xfId="0" applyFont="1" applyFill="1" applyBorder="1"/>
    <xf numFmtId="9" fontId="25" fillId="4" borderId="0" xfId="0" applyNumberFormat="1" applyFont="1" applyFill="1" applyAlignment="1">
      <alignment horizontal="center"/>
    </xf>
    <xf numFmtId="3" fontId="19" fillId="4" borderId="31" xfId="0" applyFont="1" applyFill="1" applyBorder="1" applyAlignment="1">
      <alignment horizontal="center"/>
    </xf>
    <xf numFmtId="3" fontId="19" fillId="4" borderId="52" xfId="0" applyFont="1" applyFill="1" applyBorder="1" applyAlignment="1">
      <alignment horizontal="center"/>
    </xf>
    <xf numFmtId="169" fontId="21" fillId="5" borderId="5" xfId="0" applyNumberFormat="1" applyFont="1" applyFill="1" applyBorder="1" applyAlignment="1">
      <alignment horizontal="left" vertical="center"/>
    </xf>
    <xf numFmtId="169" fontId="21" fillId="5" borderId="37" xfId="0" applyNumberFormat="1" applyFont="1" applyFill="1" applyBorder="1" applyAlignment="1">
      <alignment horizontal="center" vertical="center"/>
    </xf>
    <xf numFmtId="169" fontId="21" fillId="5" borderId="19" xfId="0" applyNumberFormat="1" applyFont="1" applyFill="1" applyBorder="1" applyAlignment="1">
      <alignment horizontal="center" vertical="center"/>
    </xf>
    <xf numFmtId="3" fontId="19" fillId="4" borderId="5" xfId="5" quotePrefix="1" applyFont="1" applyFill="1" applyBorder="1"/>
    <xf numFmtId="3" fontId="19" fillId="4" borderId="47" xfId="0" applyFont="1" applyFill="1" applyBorder="1"/>
    <xf numFmtId="166" fontId="19" fillId="4" borderId="56" xfId="0" applyNumberFormat="1" applyFont="1" applyFill="1" applyBorder="1"/>
    <xf numFmtId="166" fontId="18" fillId="7" borderId="51" xfId="6" applyNumberFormat="1" applyFont="1" applyFill="1" applyBorder="1"/>
    <xf numFmtId="3" fontId="19" fillId="4" borderId="37" xfId="0" quotePrefix="1" applyFont="1" applyFill="1" applyBorder="1"/>
    <xf numFmtId="3" fontId="26" fillId="4" borderId="35" xfId="0" applyFont="1" applyFill="1" applyBorder="1"/>
    <xf numFmtId="3" fontId="19" fillId="4" borderId="5" xfId="0" applyFont="1" applyFill="1" applyBorder="1" applyAlignment="1">
      <alignment horizontal="right"/>
    </xf>
    <xf numFmtId="3" fontId="18" fillId="4" borderId="35" xfId="0" applyFont="1" applyFill="1" applyBorder="1"/>
    <xf numFmtId="3" fontId="18" fillId="4" borderId="36" xfId="0" applyFont="1" applyFill="1" applyBorder="1"/>
    <xf numFmtId="3" fontId="18" fillId="4" borderId="37" xfId="0" applyFont="1" applyFill="1" applyBorder="1"/>
    <xf numFmtId="3" fontId="18" fillId="4" borderId="5" xfId="0" applyFont="1" applyFill="1" applyBorder="1"/>
    <xf numFmtId="3" fontId="18" fillId="4" borderId="37" xfId="0" applyFont="1" applyFill="1" applyBorder="1" applyAlignment="1">
      <alignment horizontal="right"/>
    </xf>
    <xf numFmtId="166" fontId="19" fillId="4" borderId="37" xfId="0" applyNumberFormat="1" applyFont="1" applyFill="1" applyBorder="1"/>
    <xf numFmtId="166" fontId="18" fillId="4" borderId="37" xfId="0" applyNumberFormat="1" applyFont="1" applyFill="1" applyBorder="1"/>
    <xf numFmtId="9" fontId="18" fillId="7" borderId="38" xfId="6" applyFont="1" applyFill="1" applyBorder="1"/>
    <xf numFmtId="169" fontId="21" fillId="5" borderId="61" xfId="0" applyNumberFormat="1" applyFont="1" applyFill="1" applyBorder="1" applyAlignment="1">
      <alignment horizontal="center" vertical="center"/>
    </xf>
    <xf numFmtId="0" fontId="19" fillId="4" borderId="20" xfId="3" applyFont="1" applyFill="1" applyBorder="1"/>
    <xf numFmtId="3" fontId="18" fillId="4" borderId="50" xfId="0" applyFont="1" applyFill="1" applyBorder="1"/>
    <xf numFmtId="3" fontId="18" fillId="4" borderId="19" xfId="0" applyFont="1" applyFill="1" applyBorder="1" applyAlignment="1">
      <alignment horizontal="right"/>
    </xf>
    <xf numFmtId="3" fontId="18" fillId="7" borderId="16" xfId="0" applyFont="1" applyFill="1" applyBorder="1"/>
    <xf numFmtId="9" fontId="18" fillId="7" borderId="57" xfId="6" applyFont="1" applyFill="1" applyBorder="1"/>
    <xf numFmtId="3" fontId="18" fillId="7" borderId="46" xfId="0" applyFont="1" applyFill="1" applyBorder="1"/>
    <xf numFmtId="3" fontId="18" fillId="7" borderId="52" xfId="0" applyFont="1" applyFill="1" applyBorder="1"/>
    <xf numFmtId="3" fontId="19" fillId="8" borderId="38" xfId="0" applyFont="1" applyFill="1" applyBorder="1"/>
    <xf numFmtId="3" fontId="19" fillId="8" borderId="40" xfId="0" applyFont="1" applyFill="1" applyBorder="1"/>
    <xf numFmtId="3" fontId="19" fillId="8" borderId="39" xfId="0" applyFont="1" applyFill="1" applyBorder="1"/>
    <xf numFmtId="3" fontId="18" fillId="4" borderId="14" xfId="0" quotePrefix="1" applyFont="1" applyFill="1" applyBorder="1"/>
    <xf numFmtId="167" fontId="19" fillId="4" borderId="15" xfId="0" applyNumberFormat="1" applyFont="1" applyFill="1" applyBorder="1" applyAlignment="1">
      <alignment horizontal="center" vertical="center"/>
    </xf>
    <xf numFmtId="3" fontId="19" fillId="4" borderId="0" xfId="0" applyFont="1" applyFill="1" applyAlignment="1">
      <alignment horizontal="center" vertical="center"/>
    </xf>
    <xf numFmtId="0" fontId="21" fillId="6" borderId="41" xfId="0" applyNumberFormat="1" applyFont="1" applyFill="1" applyBorder="1" applyAlignment="1">
      <alignment horizontal="center" vertical="center"/>
    </xf>
    <xf numFmtId="0" fontId="21" fillId="6" borderId="10" xfId="0" applyNumberFormat="1" applyFont="1" applyFill="1" applyBorder="1" applyAlignment="1">
      <alignment horizontal="center" vertical="center"/>
    </xf>
    <xf numFmtId="3" fontId="19" fillId="4" borderId="18" xfId="0" applyFont="1" applyFill="1" applyBorder="1" applyAlignment="1">
      <alignment horizontal="left" vertical="center"/>
    </xf>
    <xf numFmtId="0" fontId="21" fillId="0" borderId="32" xfId="0" applyNumberFormat="1" applyFont="1" applyFill="1" applyBorder="1" applyAlignment="1">
      <alignment horizontal="center" vertical="center"/>
    </xf>
    <xf numFmtId="0" fontId="21" fillId="0" borderId="34" xfId="0" applyNumberFormat="1" applyFont="1" applyFill="1" applyBorder="1" applyAlignment="1">
      <alignment horizontal="center" vertical="center"/>
    </xf>
    <xf numFmtId="0" fontId="21" fillId="0" borderId="33" xfId="0" applyNumberFormat="1" applyFont="1" applyFill="1" applyBorder="1" applyAlignment="1">
      <alignment horizontal="center" vertical="center"/>
    </xf>
    <xf numFmtId="3" fontId="19" fillId="4" borderId="38" xfId="5" applyFont="1" applyFill="1" applyBorder="1" applyAlignment="1">
      <alignment horizontal="center"/>
    </xf>
    <xf numFmtId="3" fontId="19" fillId="4" borderId="40" xfId="5" applyFont="1" applyFill="1" applyBorder="1" applyAlignment="1">
      <alignment horizontal="center"/>
    </xf>
    <xf numFmtId="3" fontId="18" fillId="7" borderId="32" xfId="0" applyFont="1" applyFill="1" applyBorder="1" applyAlignment="1">
      <alignment horizontal="center"/>
    </xf>
    <xf numFmtId="3" fontId="18" fillId="7" borderId="34" xfId="0" applyFont="1" applyFill="1" applyBorder="1" applyAlignment="1">
      <alignment horizontal="center"/>
    </xf>
    <xf numFmtId="3" fontId="19" fillId="4" borderId="32" xfId="5" applyFont="1" applyFill="1" applyBorder="1" applyAlignment="1">
      <alignment horizontal="center"/>
    </xf>
    <xf numFmtId="3" fontId="19" fillId="4" borderId="34" xfId="5" applyFont="1" applyFill="1" applyBorder="1" applyAlignment="1">
      <alignment horizontal="center"/>
    </xf>
    <xf numFmtId="3" fontId="18" fillId="7" borderId="35" xfId="0" applyFont="1" applyFill="1" applyBorder="1" applyAlignment="1">
      <alignment horizontal="center"/>
    </xf>
    <xf numFmtId="3" fontId="18" fillId="7" borderId="36" xfId="0" applyFont="1" applyFill="1" applyBorder="1" applyAlignment="1">
      <alignment horizontal="center"/>
    </xf>
    <xf numFmtId="169" fontId="21" fillId="5" borderId="30" xfId="0" applyNumberFormat="1" applyFont="1" applyFill="1" applyBorder="1" applyAlignment="1">
      <alignment horizontal="center" vertical="center"/>
    </xf>
    <xf numFmtId="169" fontId="21" fillId="5" borderId="31" xfId="0" applyNumberFormat="1" applyFont="1" applyFill="1" applyBorder="1" applyAlignment="1">
      <alignment horizontal="center" vertical="center"/>
    </xf>
    <xf numFmtId="3" fontId="19" fillId="4" borderId="37" xfId="5" applyFont="1" applyFill="1" applyBorder="1" applyAlignment="1">
      <alignment horizontal="center"/>
    </xf>
    <xf numFmtId="3" fontId="19" fillId="4" borderId="5" xfId="5" applyFont="1" applyFill="1" applyBorder="1" applyAlignment="1">
      <alignment horizontal="center"/>
    </xf>
    <xf numFmtId="3" fontId="19" fillId="4" borderId="35" xfId="0" applyFont="1" applyFill="1" applyBorder="1" applyAlignment="1">
      <alignment horizontal="center"/>
    </xf>
    <xf numFmtId="3" fontId="19" fillId="4" borderId="36" xfId="0" applyFont="1" applyFill="1" applyBorder="1" applyAlignment="1">
      <alignment horizontal="center"/>
    </xf>
    <xf numFmtId="169" fontId="21" fillId="5" borderId="55" xfId="0" applyNumberFormat="1" applyFont="1" applyFill="1" applyBorder="1" applyAlignment="1">
      <alignment horizontal="center" vertical="center"/>
    </xf>
    <xf numFmtId="169" fontId="21" fillId="5" borderId="38" xfId="0" applyNumberFormat="1" applyFont="1" applyFill="1" applyBorder="1" applyAlignment="1">
      <alignment horizontal="center" vertical="center"/>
    </xf>
    <xf numFmtId="169" fontId="21" fillId="5" borderId="49" xfId="0" applyNumberFormat="1" applyFont="1" applyFill="1" applyBorder="1" applyAlignment="1">
      <alignment horizontal="center" vertical="center"/>
    </xf>
    <xf numFmtId="169" fontId="21" fillId="5" borderId="58" xfId="0" applyNumberFormat="1" applyFont="1" applyFill="1" applyBorder="1" applyAlignment="1">
      <alignment horizontal="center" vertical="center"/>
    </xf>
    <xf numFmtId="169" fontId="21" fillId="5" borderId="54" xfId="0" applyNumberFormat="1" applyFont="1" applyFill="1" applyBorder="1" applyAlignment="1">
      <alignment horizontal="center" vertical="center"/>
    </xf>
    <xf numFmtId="169" fontId="21" fillId="5" borderId="53" xfId="0" applyNumberFormat="1" applyFont="1" applyFill="1" applyBorder="1" applyAlignment="1">
      <alignment horizontal="center" vertical="center"/>
    </xf>
    <xf numFmtId="169" fontId="21" fillId="5" borderId="40" xfId="0" applyNumberFormat="1" applyFont="1" applyFill="1" applyBorder="1" applyAlignment="1">
      <alignment horizontal="center" vertical="center"/>
    </xf>
    <xf numFmtId="3" fontId="19" fillId="4" borderId="0" xfId="5" applyFont="1" applyFill="1" applyBorder="1" applyAlignment="1">
      <alignment horizontal="center"/>
    </xf>
    <xf numFmtId="3" fontId="18" fillId="7" borderId="38" xfId="0" applyFont="1" applyFill="1" applyBorder="1" applyAlignment="1">
      <alignment horizontal="center"/>
    </xf>
    <xf numFmtId="3" fontId="18" fillId="7" borderId="40" xfId="0" applyFont="1" applyFill="1" applyBorder="1" applyAlignment="1">
      <alignment horizontal="center"/>
    </xf>
    <xf numFmtId="3" fontId="19" fillId="4" borderId="32" xfId="0" applyFont="1" applyFill="1" applyBorder="1" applyAlignment="1">
      <alignment horizontal="center"/>
    </xf>
    <xf numFmtId="3" fontId="19" fillId="4" borderId="34" xfId="0" applyFont="1" applyFill="1" applyBorder="1" applyAlignment="1">
      <alignment horizontal="center"/>
    </xf>
    <xf numFmtId="3" fontId="19" fillId="4" borderId="4" xfId="0" applyFont="1" applyFill="1" applyBorder="1" applyAlignment="1">
      <alignment horizontal="center"/>
    </xf>
    <xf numFmtId="0" fontId="21" fillId="5" borderId="37" xfId="0" applyNumberFormat="1" applyFont="1" applyFill="1" applyBorder="1" applyAlignment="1">
      <alignment horizontal="center" vertical="center"/>
    </xf>
    <xf numFmtId="0" fontId="21" fillId="5" borderId="3" xfId="0" applyNumberFormat="1" applyFont="1" applyFill="1" applyBorder="1" applyAlignment="1">
      <alignment horizontal="center" vertical="center"/>
    </xf>
    <xf numFmtId="0" fontId="21" fillId="5" borderId="2" xfId="0" applyNumberFormat="1" applyFont="1" applyFill="1" applyBorder="1" applyAlignment="1">
      <alignment horizontal="center" vertical="center"/>
    </xf>
    <xf numFmtId="0" fontId="21" fillId="5" borderId="5" xfId="0" applyNumberFormat="1" applyFont="1" applyFill="1" applyBorder="1" applyAlignment="1">
      <alignment horizontal="center" vertical="center"/>
    </xf>
    <xf numFmtId="169" fontId="21" fillId="5" borderId="62" xfId="0" applyNumberFormat="1" applyFont="1" applyFill="1" applyBorder="1" applyAlignment="1">
      <alignment horizontal="center" vertical="center"/>
    </xf>
    <xf numFmtId="169" fontId="21" fillId="5" borderId="63" xfId="0" applyNumberFormat="1" applyFont="1" applyFill="1" applyBorder="1" applyAlignment="1">
      <alignment horizontal="center" vertical="center"/>
    </xf>
    <xf numFmtId="169" fontId="21" fillId="5" borderId="60" xfId="0" applyNumberFormat="1" applyFont="1" applyFill="1" applyBorder="1" applyAlignment="1">
      <alignment horizontal="center" vertical="center"/>
    </xf>
    <xf numFmtId="3" fontId="19" fillId="4" borderId="0" xfId="0" applyFont="1" applyFill="1" applyAlignment="1">
      <alignment horizontal="left" vertical="top" wrapText="1"/>
    </xf>
  </cellXfs>
  <cellStyles count="8">
    <cellStyle name="Gul" xfId="1" xr:uid="{00000000-0005-0000-0000-000000000000}"/>
    <cellStyle name="Komma" xfId="7" builtinId="3"/>
    <cellStyle name="Normal" xfId="0" builtinId="0"/>
    <cellStyle name="Overskrift" xfId="2" xr:uid="{00000000-0005-0000-0000-000002000000}"/>
    <cellStyle name="Procent" xfId="6" builtinId="5"/>
    <cellStyle name="Spørgsmål" xfId="3" xr:uid="{00000000-0005-0000-0000-000003000000}"/>
    <cellStyle name="tkr." xfId="4" xr:uid="{00000000-0005-0000-0000-000004000000}"/>
    <cellStyle name="turkis" xfId="5" xr:uid="{00000000-0005-0000-0000-000005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76200</xdr:colOff>
      <xdr:row>12</xdr:row>
      <xdr:rowOff>76200</xdr:rowOff>
    </xdr:from>
    <xdr:to>
      <xdr:col>1</xdr:col>
      <xdr:colOff>76200</xdr:colOff>
      <xdr:row>32</xdr:row>
      <xdr:rowOff>114300</xdr:rowOff>
    </xdr:to>
    <xdr:sp macro="" textlink="">
      <xdr:nvSpPr>
        <xdr:cNvPr id="3407" name="Line 2">
          <a:extLst>
            <a:ext uri="{FF2B5EF4-FFF2-40B4-BE49-F238E27FC236}">
              <a16:creationId xmlns:a16="http://schemas.microsoft.com/office/drawing/2014/main" id="{00000000-0008-0000-0700-00004F0D0000}"/>
            </a:ext>
          </a:extLst>
        </xdr:cNvPr>
        <xdr:cNvSpPr>
          <a:spLocks noChangeShapeType="1"/>
        </xdr:cNvSpPr>
      </xdr:nvSpPr>
      <xdr:spPr bwMode="auto">
        <a:xfrm>
          <a:off x="2028825" y="2400300"/>
          <a:ext cx="0" cy="407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32</xdr:row>
      <xdr:rowOff>114300</xdr:rowOff>
    </xdr:from>
    <xdr:to>
      <xdr:col>1</xdr:col>
      <xdr:colOff>257175</xdr:colOff>
      <xdr:row>32</xdr:row>
      <xdr:rowOff>114300</xdr:rowOff>
    </xdr:to>
    <xdr:sp macro="" textlink="">
      <xdr:nvSpPr>
        <xdr:cNvPr id="3408" name="Line 3">
          <a:extLst>
            <a:ext uri="{FF2B5EF4-FFF2-40B4-BE49-F238E27FC236}">
              <a16:creationId xmlns:a16="http://schemas.microsoft.com/office/drawing/2014/main" id="{00000000-0008-0000-0700-0000500D0000}"/>
            </a:ext>
          </a:extLst>
        </xdr:cNvPr>
        <xdr:cNvSpPr>
          <a:spLocks noChangeShapeType="1"/>
        </xdr:cNvSpPr>
      </xdr:nvSpPr>
      <xdr:spPr bwMode="auto">
        <a:xfrm>
          <a:off x="2028825" y="6477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76200</xdr:colOff>
      <xdr:row>26</xdr:row>
      <xdr:rowOff>76200</xdr:rowOff>
    </xdr:from>
    <xdr:to>
      <xdr:col>1</xdr:col>
      <xdr:colOff>257175</xdr:colOff>
      <xdr:row>26</xdr:row>
      <xdr:rowOff>76200</xdr:rowOff>
    </xdr:to>
    <xdr:sp macro="" textlink="">
      <xdr:nvSpPr>
        <xdr:cNvPr id="3409" name="Line 5">
          <a:extLst>
            <a:ext uri="{FF2B5EF4-FFF2-40B4-BE49-F238E27FC236}">
              <a16:creationId xmlns:a16="http://schemas.microsoft.com/office/drawing/2014/main" id="{00000000-0008-0000-0700-0000510D0000}"/>
            </a:ext>
          </a:extLst>
        </xdr:cNvPr>
        <xdr:cNvSpPr>
          <a:spLocks noChangeShapeType="1"/>
        </xdr:cNvSpPr>
      </xdr:nvSpPr>
      <xdr:spPr bwMode="auto">
        <a:xfrm>
          <a:off x="2028825" y="52197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76200</xdr:colOff>
      <xdr:row>18</xdr:row>
      <xdr:rowOff>76200</xdr:rowOff>
    </xdr:from>
    <xdr:to>
      <xdr:col>1</xdr:col>
      <xdr:colOff>257175</xdr:colOff>
      <xdr:row>18</xdr:row>
      <xdr:rowOff>76200</xdr:rowOff>
    </xdr:to>
    <xdr:sp macro="" textlink="">
      <xdr:nvSpPr>
        <xdr:cNvPr id="3410" name="Line 6">
          <a:extLst>
            <a:ext uri="{FF2B5EF4-FFF2-40B4-BE49-F238E27FC236}">
              <a16:creationId xmlns:a16="http://schemas.microsoft.com/office/drawing/2014/main" id="{00000000-0008-0000-0700-0000520D0000}"/>
            </a:ext>
          </a:extLst>
        </xdr:cNvPr>
        <xdr:cNvSpPr>
          <a:spLocks noChangeShapeType="1"/>
        </xdr:cNvSpPr>
      </xdr:nvSpPr>
      <xdr:spPr bwMode="auto">
        <a:xfrm>
          <a:off x="2028825" y="36004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200025</xdr:colOff>
      <xdr:row>11</xdr:row>
      <xdr:rowOff>28575</xdr:rowOff>
    </xdr:from>
    <xdr:to>
      <xdr:col>1</xdr:col>
      <xdr:colOff>200025</xdr:colOff>
      <xdr:row>13</xdr:row>
      <xdr:rowOff>152400</xdr:rowOff>
    </xdr:to>
    <xdr:sp macro="" textlink="">
      <xdr:nvSpPr>
        <xdr:cNvPr id="3411" name="Line 12">
          <a:extLst>
            <a:ext uri="{FF2B5EF4-FFF2-40B4-BE49-F238E27FC236}">
              <a16:creationId xmlns:a16="http://schemas.microsoft.com/office/drawing/2014/main" id="{00000000-0008-0000-0700-0000530D0000}"/>
            </a:ext>
          </a:extLst>
        </xdr:cNvPr>
        <xdr:cNvSpPr>
          <a:spLocks noChangeShapeType="1"/>
        </xdr:cNvSpPr>
      </xdr:nvSpPr>
      <xdr:spPr bwMode="auto">
        <a:xfrm>
          <a:off x="2152650" y="215265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12</xdr:row>
      <xdr:rowOff>76200</xdr:rowOff>
    </xdr:from>
    <xdr:to>
      <xdr:col>1</xdr:col>
      <xdr:colOff>200025</xdr:colOff>
      <xdr:row>12</xdr:row>
      <xdr:rowOff>76200</xdr:rowOff>
    </xdr:to>
    <xdr:sp macro="" textlink="">
      <xdr:nvSpPr>
        <xdr:cNvPr id="3412" name="Line 14">
          <a:extLst>
            <a:ext uri="{FF2B5EF4-FFF2-40B4-BE49-F238E27FC236}">
              <a16:creationId xmlns:a16="http://schemas.microsoft.com/office/drawing/2014/main" id="{00000000-0008-0000-0700-0000540D0000}"/>
            </a:ext>
          </a:extLst>
        </xdr:cNvPr>
        <xdr:cNvSpPr>
          <a:spLocks noChangeShapeType="1"/>
        </xdr:cNvSpPr>
      </xdr:nvSpPr>
      <xdr:spPr bwMode="auto">
        <a:xfrm>
          <a:off x="2028825" y="2400300"/>
          <a:ext cx="123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Kontor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3">
    <pageSetUpPr fitToPage="1"/>
  </sheetPr>
  <dimension ref="A1:C28"/>
  <sheetViews>
    <sheetView showGridLines="0" zoomScale="70" zoomScaleNormal="70" zoomScalePageLayoutView="150" workbookViewId="0">
      <selection activeCell="N20" sqref="N20"/>
    </sheetView>
  </sheetViews>
  <sheetFormatPr defaultColWidth="9.1796875" defaultRowHeight="12.5" x14ac:dyDescent="0.25"/>
  <cols>
    <col min="1" max="1" width="51.36328125" style="1" customWidth="1"/>
    <col min="2" max="2" width="13.453125" style="1" customWidth="1"/>
    <col min="3" max="16384" width="9.1796875" style="1"/>
  </cols>
  <sheetData>
    <row r="1" spans="1:3" ht="23.5" x14ac:dyDescent="0.55000000000000004">
      <c r="A1" s="11" t="s">
        <v>161</v>
      </c>
    </row>
    <row r="2" spans="1:3" ht="14.5" x14ac:dyDescent="0.35">
      <c r="B2" s="9"/>
      <c r="C2" s="10"/>
    </row>
    <row r="3" spans="1:3" ht="18.5" x14ac:dyDescent="0.45">
      <c r="A3" s="12" t="s">
        <v>165</v>
      </c>
      <c r="B3" s="9"/>
      <c r="C3" s="10"/>
    </row>
    <row r="4" spans="1:3" ht="16" thickBot="1" x14ac:dyDescent="0.4">
      <c r="A4" s="13" t="s">
        <v>114</v>
      </c>
      <c r="B4" s="9"/>
      <c r="C4" s="10"/>
    </row>
    <row r="5" spans="1:3" ht="15.5" x14ac:dyDescent="0.35">
      <c r="A5" s="52" t="s">
        <v>0</v>
      </c>
      <c r="B5" s="53"/>
      <c r="C5" s="54">
        <v>31270</v>
      </c>
    </row>
    <row r="6" spans="1:3" ht="15.5" x14ac:dyDescent="0.35">
      <c r="A6" s="38" t="s">
        <v>86</v>
      </c>
      <c r="B6" s="15"/>
      <c r="C6" s="35"/>
    </row>
    <row r="7" spans="1:3" ht="15.5" x14ac:dyDescent="0.35">
      <c r="A7" s="38" t="s">
        <v>76</v>
      </c>
      <c r="B7" s="17">
        <v>14200</v>
      </c>
      <c r="C7" s="35"/>
    </row>
    <row r="8" spans="1:3" ht="15.5" x14ac:dyDescent="0.35">
      <c r="A8" s="38" t="s">
        <v>77</v>
      </c>
      <c r="B8" s="17">
        <v>6590</v>
      </c>
      <c r="C8" s="35"/>
    </row>
    <row r="9" spans="1:3" ht="15.5" x14ac:dyDescent="0.35">
      <c r="A9" s="38" t="s">
        <v>78</v>
      </c>
      <c r="B9" s="15">
        <v>350</v>
      </c>
      <c r="C9" s="35"/>
    </row>
    <row r="10" spans="1:3" ht="15.5" x14ac:dyDescent="0.35">
      <c r="A10" s="55" t="s">
        <v>79</v>
      </c>
      <c r="B10" s="18">
        <v>625</v>
      </c>
      <c r="C10" s="56"/>
    </row>
    <row r="11" spans="1:3" ht="15.5" x14ac:dyDescent="0.35">
      <c r="A11" s="57" t="s">
        <v>162</v>
      </c>
      <c r="B11" s="23"/>
      <c r="C11" s="58">
        <f>SUM(B7:B10)</f>
        <v>21765</v>
      </c>
    </row>
    <row r="12" spans="1:3" ht="15.5" x14ac:dyDescent="0.35">
      <c r="A12" s="124" t="s">
        <v>2</v>
      </c>
      <c r="B12" s="125"/>
      <c r="C12" s="126">
        <f>+C5-C11</f>
        <v>9505</v>
      </c>
    </row>
    <row r="13" spans="1:3" ht="15.5" x14ac:dyDescent="0.35">
      <c r="A13" s="36" t="s">
        <v>163</v>
      </c>
      <c r="B13" s="24"/>
      <c r="C13" s="35"/>
    </row>
    <row r="14" spans="1:3" ht="15.5" x14ac:dyDescent="0.35">
      <c r="A14" s="36" t="s">
        <v>115</v>
      </c>
      <c r="B14" s="24">
        <v>4160</v>
      </c>
      <c r="C14" s="35"/>
    </row>
    <row r="15" spans="1:3" ht="15.5" x14ac:dyDescent="0.35">
      <c r="A15" s="36" t="s">
        <v>116</v>
      </c>
      <c r="B15" s="24">
        <v>950</v>
      </c>
      <c r="C15" s="35"/>
    </row>
    <row r="16" spans="1:3" ht="15.5" x14ac:dyDescent="0.35">
      <c r="A16" s="36" t="s">
        <v>83</v>
      </c>
      <c r="B16" s="24">
        <v>560</v>
      </c>
      <c r="C16" s="35"/>
    </row>
    <row r="17" spans="1:3" ht="15.5" x14ac:dyDescent="0.35">
      <c r="A17" s="36" t="s">
        <v>81</v>
      </c>
      <c r="B17" s="24">
        <v>520</v>
      </c>
      <c r="C17" s="35"/>
    </row>
    <row r="18" spans="1:3" ht="15.5" x14ac:dyDescent="0.35">
      <c r="A18" s="36" t="s">
        <v>117</v>
      </c>
      <c r="B18" s="24">
        <v>290</v>
      </c>
      <c r="C18" s="35"/>
    </row>
    <row r="19" spans="1:3" ht="15.5" x14ac:dyDescent="0.35">
      <c r="A19" s="43" t="s">
        <v>118</v>
      </c>
      <c r="B19" s="25">
        <v>730</v>
      </c>
      <c r="C19" s="56"/>
    </row>
    <row r="20" spans="1:3" ht="15.5" x14ac:dyDescent="0.35">
      <c r="A20" s="140" t="s">
        <v>82</v>
      </c>
      <c r="B20" s="23"/>
      <c r="C20" s="141">
        <f>SUM(B14:B19)</f>
        <v>7210</v>
      </c>
    </row>
    <row r="21" spans="1:3" ht="15.5" x14ac:dyDescent="0.35">
      <c r="A21" s="124" t="s">
        <v>3</v>
      </c>
      <c r="B21" s="125"/>
      <c r="C21" s="126">
        <f>+C12-C20</f>
        <v>2295</v>
      </c>
    </row>
    <row r="22" spans="1:3" ht="15.5" x14ac:dyDescent="0.35">
      <c r="A22" s="55" t="s">
        <v>34</v>
      </c>
      <c r="B22" s="28">
        <f>'Bilag 2'!B18+'Bilag 2'!B12</f>
        <v>1083</v>
      </c>
      <c r="C22" s="56"/>
    </row>
    <row r="23" spans="1:3" ht="15.5" x14ac:dyDescent="0.35">
      <c r="A23" s="124" t="s">
        <v>119</v>
      </c>
      <c r="B23" s="125"/>
      <c r="C23" s="126">
        <f>+C21-B22</f>
        <v>1212</v>
      </c>
    </row>
    <row r="24" spans="1:3" ht="15.5" x14ac:dyDescent="0.35">
      <c r="A24" s="55" t="s">
        <v>4</v>
      </c>
      <c r="B24" s="18">
        <v>148</v>
      </c>
      <c r="C24" s="56"/>
    </row>
    <row r="25" spans="1:3" ht="15.5" x14ac:dyDescent="0.35">
      <c r="A25" s="124" t="s">
        <v>149</v>
      </c>
      <c r="B25" s="125"/>
      <c r="C25" s="126">
        <f>+C23-B24</f>
        <v>1064</v>
      </c>
    </row>
    <row r="26" spans="1:3" ht="15.5" x14ac:dyDescent="0.35">
      <c r="A26" s="55" t="s">
        <v>106</v>
      </c>
      <c r="B26" s="18">
        <v>486</v>
      </c>
      <c r="C26" s="56"/>
    </row>
    <row r="27" spans="1:3" ht="16" thickBot="1" x14ac:dyDescent="0.4">
      <c r="A27" s="135" t="s">
        <v>5</v>
      </c>
      <c r="B27" s="136"/>
      <c r="C27" s="139">
        <f>+C25-B26</f>
        <v>578</v>
      </c>
    </row>
    <row r="28" spans="1:3" ht="14.5" x14ac:dyDescent="0.35">
      <c r="A28" s="10"/>
      <c r="B28" s="10"/>
      <c r="C28" s="10"/>
    </row>
  </sheetData>
  <sheetProtection objects="1" scenarios="1"/>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blackAndWhite="1" horizontalDpi="300" verticalDpi="300" r:id="rId1"/>
  <headerFooter alignWithMargins="0">
    <oddHeader>&amp;C&amp;20FRYGT OG BÆVEN A/S</oddHeader>
    <oddFooter>&amp;CSide 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ColWidth="8.81640625"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4">
    <pageSetUpPr fitToPage="1"/>
  </sheetPr>
  <dimension ref="A1:C38"/>
  <sheetViews>
    <sheetView showGridLines="0" zoomScale="72" zoomScaleNormal="72" zoomScalePageLayoutView="150" workbookViewId="0">
      <selection activeCell="G20" sqref="G20"/>
    </sheetView>
  </sheetViews>
  <sheetFormatPr defaultColWidth="9.1796875" defaultRowHeight="12.5" x14ac:dyDescent="0.25"/>
  <cols>
    <col min="1" max="1" width="44.36328125" style="1" customWidth="1"/>
    <col min="2" max="2" width="11" style="1" customWidth="1"/>
    <col min="3" max="16384" width="9.1796875" style="1"/>
  </cols>
  <sheetData>
    <row r="1" spans="1:3" ht="23.5" x14ac:dyDescent="0.55000000000000004">
      <c r="A1" s="11" t="s">
        <v>161</v>
      </c>
    </row>
    <row r="2" spans="1:3" ht="13" x14ac:dyDescent="0.3">
      <c r="B2" s="6"/>
    </row>
    <row r="3" spans="1:3" ht="18.5" x14ac:dyDescent="0.45">
      <c r="A3" s="12" t="s">
        <v>166</v>
      </c>
      <c r="B3" s="6"/>
    </row>
    <row r="4" spans="1:3" ht="16" thickBot="1" x14ac:dyDescent="0.4">
      <c r="A4" s="13" t="s">
        <v>164</v>
      </c>
      <c r="B4" s="3"/>
    </row>
    <row r="5" spans="1:3" ht="15.5" x14ac:dyDescent="0.25">
      <c r="A5" s="31" t="s">
        <v>6</v>
      </c>
      <c r="B5" s="32"/>
      <c r="C5" s="33"/>
    </row>
    <row r="6" spans="1:3" ht="15.5" x14ac:dyDescent="0.35">
      <c r="A6" s="34" t="s">
        <v>152</v>
      </c>
      <c r="B6" s="24"/>
      <c r="C6" s="35"/>
    </row>
    <row r="7" spans="1:3" ht="15.5" x14ac:dyDescent="0.35">
      <c r="A7" s="36" t="s">
        <v>120</v>
      </c>
      <c r="B7" s="16"/>
      <c r="C7" s="37">
        <v>4960</v>
      </c>
    </row>
    <row r="8" spans="1:3" ht="15.5" x14ac:dyDescent="0.35">
      <c r="A8" s="38" t="s">
        <v>121</v>
      </c>
      <c r="B8" s="15"/>
      <c r="C8" s="35"/>
    </row>
    <row r="9" spans="1:3" ht="15.5" x14ac:dyDescent="0.35">
      <c r="A9" s="38" t="s">
        <v>122</v>
      </c>
      <c r="B9" s="17">
        <v>2449</v>
      </c>
      <c r="C9" s="35"/>
    </row>
    <row r="10" spans="1:3" ht="15.5" x14ac:dyDescent="0.35">
      <c r="A10" s="39" t="s">
        <v>123</v>
      </c>
      <c r="B10" s="15">
        <v>460</v>
      </c>
      <c r="C10" s="35"/>
    </row>
    <row r="11" spans="1:3" ht="15.5" x14ac:dyDescent="0.35">
      <c r="A11" s="38" t="s">
        <v>124</v>
      </c>
      <c r="B11" s="17">
        <f t="shared" ref="B11" si="0">SUM(B9:B10)</f>
        <v>2909</v>
      </c>
      <c r="C11" s="35"/>
    </row>
    <row r="12" spans="1:3" ht="15.5" x14ac:dyDescent="0.35">
      <c r="A12" s="39" t="s">
        <v>126</v>
      </c>
      <c r="B12" s="18">
        <v>873</v>
      </c>
      <c r="C12" s="35"/>
    </row>
    <row r="13" spans="1:3" ht="15.5" x14ac:dyDescent="0.35">
      <c r="A13" s="38" t="s">
        <v>125</v>
      </c>
      <c r="B13" s="16"/>
      <c r="C13" s="40">
        <f>+B11-B12</f>
        <v>2036</v>
      </c>
    </row>
    <row r="14" spans="1:3" ht="15.5" x14ac:dyDescent="0.35">
      <c r="A14" s="36" t="s">
        <v>127</v>
      </c>
      <c r="B14" s="24"/>
      <c r="C14" s="35"/>
    </row>
    <row r="15" spans="1:3" ht="15.5" x14ac:dyDescent="0.35">
      <c r="A15" s="36" t="s">
        <v>122</v>
      </c>
      <c r="B15" s="24">
        <v>464</v>
      </c>
      <c r="C15" s="35"/>
    </row>
    <row r="16" spans="1:3" ht="15.5" x14ac:dyDescent="0.35">
      <c r="A16" s="41" t="s">
        <v>123</v>
      </c>
      <c r="B16" s="24">
        <v>236</v>
      </c>
      <c r="C16" s="35"/>
    </row>
    <row r="17" spans="1:3" ht="15.5" x14ac:dyDescent="0.35">
      <c r="A17" s="36" t="s">
        <v>124</v>
      </c>
      <c r="B17" s="30">
        <f t="shared" ref="B17" si="1">SUM(B15:B16)</f>
        <v>700</v>
      </c>
      <c r="C17" s="35"/>
    </row>
    <row r="18" spans="1:3" ht="15.5" x14ac:dyDescent="0.35">
      <c r="A18" s="36" t="s">
        <v>128</v>
      </c>
      <c r="B18" s="25">
        <v>210</v>
      </c>
      <c r="C18" s="35"/>
    </row>
    <row r="19" spans="1:3" ht="15.5" x14ac:dyDescent="0.35">
      <c r="A19" s="36" t="s">
        <v>129</v>
      </c>
      <c r="B19" s="16"/>
      <c r="C19" s="37">
        <f>+B17-B18</f>
        <v>490</v>
      </c>
    </row>
    <row r="20" spans="1:3" ht="15.5" x14ac:dyDescent="0.35">
      <c r="A20" s="42" t="s">
        <v>130</v>
      </c>
      <c r="B20" s="16"/>
      <c r="C20" s="35"/>
    </row>
    <row r="21" spans="1:3" ht="15.5" x14ac:dyDescent="0.35">
      <c r="A21" s="38" t="s">
        <v>131</v>
      </c>
      <c r="B21" s="16"/>
      <c r="C21" s="40">
        <v>2850</v>
      </c>
    </row>
    <row r="22" spans="1:3" ht="15.5" x14ac:dyDescent="0.35">
      <c r="A22" s="36" t="s">
        <v>132</v>
      </c>
      <c r="B22" s="16"/>
      <c r="C22" s="35"/>
    </row>
    <row r="23" spans="1:3" ht="15.5" x14ac:dyDescent="0.35">
      <c r="A23" s="36" t="s">
        <v>133</v>
      </c>
      <c r="B23" s="16"/>
      <c r="C23" s="37">
        <v>3500</v>
      </c>
    </row>
    <row r="24" spans="1:3" ht="15.5" x14ac:dyDescent="0.35">
      <c r="A24" s="36" t="s">
        <v>134</v>
      </c>
      <c r="B24" s="16"/>
      <c r="C24" s="37">
        <v>2600</v>
      </c>
    </row>
    <row r="25" spans="1:3" ht="15.5" x14ac:dyDescent="0.35">
      <c r="A25" s="43" t="s">
        <v>135</v>
      </c>
      <c r="B25" s="19"/>
      <c r="C25" s="56">
        <v>457</v>
      </c>
    </row>
    <row r="26" spans="1:3" ht="15.5" x14ac:dyDescent="0.35">
      <c r="A26" s="43" t="s">
        <v>42</v>
      </c>
      <c r="B26" s="19"/>
      <c r="C26" s="44">
        <f>+C7+C13+C19+C21+C23+C24+C25</f>
        <v>16893</v>
      </c>
    </row>
    <row r="27" spans="1:3" ht="15.5" x14ac:dyDescent="0.25">
      <c r="A27" s="45" t="s">
        <v>8</v>
      </c>
      <c r="B27" s="29"/>
      <c r="C27" s="46"/>
    </row>
    <row r="28" spans="1:3" ht="15.5" x14ac:dyDescent="0.35">
      <c r="A28" s="47" t="s">
        <v>136</v>
      </c>
      <c r="B28" s="14"/>
      <c r="C28" s="48"/>
    </row>
    <row r="29" spans="1:3" ht="15.5" x14ac:dyDescent="0.35">
      <c r="A29" s="36" t="s">
        <v>137</v>
      </c>
      <c r="B29" s="16"/>
      <c r="C29" s="37">
        <v>6000</v>
      </c>
    </row>
    <row r="30" spans="1:3" ht="15.5" x14ac:dyDescent="0.35">
      <c r="A30" s="36" t="s">
        <v>138</v>
      </c>
      <c r="B30" s="16"/>
      <c r="C30" s="37">
        <v>3431</v>
      </c>
    </row>
    <row r="31" spans="1:3" ht="15.5" x14ac:dyDescent="0.35">
      <c r="A31" s="42" t="s">
        <v>139</v>
      </c>
      <c r="B31" s="16"/>
      <c r="C31" s="35">
        <v>700</v>
      </c>
    </row>
    <row r="32" spans="1:3" ht="15.5" x14ac:dyDescent="0.35">
      <c r="A32" s="42" t="s">
        <v>140</v>
      </c>
      <c r="B32" s="16"/>
      <c r="C32" s="35"/>
    </row>
    <row r="33" spans="1:3" ht="15.5" x14ac:dyDescent="0.35">
      <c r="A33" s="36" t="s">
        <v>141</v>
      </c>
      <c r="B33" s="16"/>
      <c r="C33" s="37">
        <v>2962</v>
      </c>
    </row>
    <row r="34" spans="1:3" ht="15.5" x14ac:dyDescent="0.35">
      <c r="A34" s="36" t="s">
        <v>142</v>
      </c>
      <c r="B34" s="16"/>
      <c r="C34" s="37">
        <v>3800</v>
      </c>
    </row>
    <row r="35" spans="1:3" ht="15.5" x14ac:dyDescent="0.35">
      <c r="A35" s="43" t="s">
        <v>143</v>
      </c>
      <c r="B35" s="19"/>
      <c r="C35" s="44">
        <v>0</v>
      </c>
    </row>
    <row r="36" spans="1:3" ht="16" thickBot="1" x14ac:dyDescent="0.4">
      <c r="A36" s="49" t="s">
        <v>43</v>
      </c>
      <c r="B36" s="50"/>
      <c r="C36" s="51">
        <f>SUM(C29:C35)</f>
        <v>16893</v>
      </c>
    </row>
    <row r="38" spans="1:3" x14ac:dyDescent="0.25">
      <c r="A38" s="2"/>
      <c r="B38" s="2"/>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blackAndWhite="1" horizontalDpi="300" verticalDpi="300" r:id="rId1"/>
  <headerFooter alignWithMargins="0">
    <oddHeader>&amp;C&amp;20FRYGT OG BÆVEN A/S</oddHeader>
    <oddFooter>&amp;CSide 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5">
    <pageSetUpPr fitToPage="1"/>
  </sheetPr>
  <dimension ref="A1:E22"/>
  <sheetViews>
    <sheetView zoomScale="81" zoomScaleNormal="81" zoomScalePageLayoutView="150" workbookViewId="0">
      <selection activeCell="I13" sqref="I13"/>
    </sheetView>
  </sheetViews>
  <sheetFormatPr defaultColWidth="9.1796875" defaultRowHeight="12.5" x14ac:dyDescent="0.25"/>
  <cols>
    <col min="1" max="1" width="37.1796875" style="1" customWidth="1"/>
    <col min="2" max="2" width="8.453125" style="1" customWidth="1"/>
    <col min="3" max="3" width="22.36328125" style="1" customWidth="1"/>
    <col min="4" max="4" width="1.6328125" style="1" customWidth="1"/>
    <col min="5" max="5" width="12.453125" style="1" customWidth="1"/>
    <col min="6" max="16384" width="9.1796875" style="1"/>
  </cols>
  <sheetData>
    <row r="1" spans="1:5" ht="23.5" x14ac:dyDescent="0.55000000000000004">
      <c r="A1" s="11" t="s">
        <v>161</v>
      </c>
      <c r="B1" s="3"/>
      <c r="C1" s="3"/>
      <c r="D1" s="3"/>
      <c r="E1" s="3"/>
    </row>
    <row r="2" spans="1:5" ht="15.5" x14ac:dyDescent="0.35">
      <c r="B2" s="3"/>
      <c r="C2" s="3"/>
      <c r="D2" s="3"/>
      <c r="E2" s="3"/>
    </row>
    <row r="3" spans="1:5" ht="18.5" x14ac:dyDescent="0.45">
      <c r="A3" s="12" t="s">
        <v>166</v>
      </c>
      <c r="B3" s="3"/>
      <c r="C3" s="3"/>
      <c r="D3" s="3"/>
      <c r="E3" s="3"/>
    </row>
    <row r="4" spans="1:5" ht="16" thickBot="1" x14ac:dyDescent="0.4">
      <c r="A4" s="13" t="s">
        <v>144</v>
      </c>
      <c r="B4" s="7"/>
      <c r="C4" s="7"/>
      <c r="D4" s="7"/>
      <c r="E4" s="7"/>
    </row>
    <row r="5" spans="1:5" ht="20.25" customHeight="1" x14ac:dyDescent="0.25">
      <c r="A5" s="251"/>
      <c r="B5" s="252"/>
      <c r="C5" s="252"/>
      <c r="D5" s="76"/>
      <c r="E5" s="77">
        <v>2022</v>
      </c>
    </row>
    <row r="6" spans="1:5" ht="15.5" x14ac:dyDescent="0.35">
      <c r="A6" s="78"/>
      <c r="B6" s="70"/>
      <c r="C6" s="62"/>
      <c r="D6" s="63"/>
      <c r="E6" s="60"/>
    </row>
    <row r="7" spans="1:5" ht="15.5" x14ac:dyDescent="0.35">
      <c r="A7" s="253" t="s">
        <v>167</v>
      </c>
      <c r="B7" s="250" t="s">
        <v>10</v>
      </c>
      <c r="C7" s="68" t="s">
        <v>0</v>
      </c>
      <c r="D7" s="73"/>
      <c r="E7" s="249">
        <f>+'Bilag 1'!C5/'Bilag 2'!C21</f>
        <v>11</v>
      </c>
    </row>
    <row r="8" spans="1:5" ht="15.5" x14ac:dyDescent="0.35">
      <c r="A8" s="253"/>
      <c r="B8" s="250"/>
      <c r="C8" s="65" t="s">
        <v>11</v>
      </c>
      <c r="D8" s="73"/>
      <c r="E8" s="249"/>
    </row>
    <row r="9" spans="1:5" ht="15.5" x14ac:dyDescent="0.35">
      <c r="A9" s="79"/>
      <c r="B9" s="68"/>
      <c r="C9" s="68"/>
      <c r="D9" s="74"/>
      <c r="E9" s="80"/>
    </row>
    <row r="10" spans="1:5" ht="15.5" x14ac:dyDescent="0.35">
      <c r="A10" s="78"/>
      <c r="B10" s="70"/>
      <c r="C10" s="70"/>
      <c r="D10" s="75"/>
      <c r="E10" s="81"/>
    </row>
    <row r="11" spans="1:5" ht="15.5" x14ac:dyDescent="0.35">
      <c r="A11" s="253" t="s">
        <v>168</v>
      </c>
      <c r="B11" s="250" t="s">
        <v>10</v>
      </c>
      <c r="C11" s="68" t="s">
        <v>171</v>
      </c>
      <c r="D11" s="73"/>
      <c r="E11" s="249">
        <f>+'Bilag 1'!B7/'Bilag 2'!C23</f>
        <v>4.0999999999999996</v>
      </c>
    </row>
    <row r="12" spans="1:5" ht="15.5" x14ac:dyDescent="0.35">
      <c r="A12" s="253"/>
      <c r="B12" s="250"/>
      <c r="C12" s="65" t="s">
        <v>12</v>
      </c>
      <c r="D12" s="73"/>
      <c r="E12" s="249"/>
    </row>
    <row r="13" spans="1:5" ht="15.5" x14ac:dyDescent="0.35">
      <c r="A13" s="79"/>
      <c r="B13" s="68"/>
      <c r="C13" s="68"/>
      <c r="D13" s="74"/>
      <c r="E13" s="80"/>
    </row>
    <row r="14" spans="1:5" ht="15.5" x14ac:dyDescent="0.35">
      <c r="A14" s="78"/>
      <c r="B14" s="70"/>
      <c r="C14" s="70"/>
      <c r="D14" s="75"/>
      <c r="E14" s="81"/>
    </row>
    <row r="15" spans="1:5" ht="15.5" x14ac:dyDescent="0.35">
      <c r="A15" s="253" t="s">
        <v>169</v>
      </c>
      <c r="B15" s="250" t="s">
        <v>10</v>
      </c>
      <c r="C15" s="68" t="s">
        <v>75</v>
      </c>
      <c r="D15" s="73"/>
      <c r="E15" s="249">
        <f>+'Bilag 1'!C11/'Bilag 2'!C24</f>
        <v>8.4</v>
      </c>
    </row>
    <row r="16" spans="1:5" ht="15.5" x14ac:dyDescent="0.35">
      <c r="A16" s="253"/>
      <c r="B16" s="250"/>
      <c r="C16" s="65" t="s">
        <v>13</v>
      </c>
      <c r="D16" s="73"/>
      <c r="E16" s="249"/>
    </row>
    <row r="17" spans="1:5" ht="15.5" x14ac:dyDescent="0.35">
      <c r="A17" s="79"/>
      <c r="B17" s="68"/>
      <c r="C17" s="68"/>
      <c r="D17" s="74"/>
      <c r="E17" s="80"/>
    </row>
    <row r="18" spans="1:5" ht="15.5" x14ac:dyDescent="0.35">
      <c r="A18" s="78"/>
      <c r="B18" s="70"/>
      <c r="C18" s="70"/>
      <c r="D18" s="75"/>
      <c r="E18" s="81"/>
    </row>
    <row r="19" spans="1:5" ht="15.5" x14ac:dyDescent="0.35">
      <c r="A19" s="253" t="s">
        <v>170</v>
      </c>
      <c r="B19" s="250" t="s">
        <v>10</v>
      </c>
      <c r="C19" s="68" t="s">
        <v>171</v>
      </c>
      <c r="D19" s="73"/>
      <c r="E19" s="249">
        <f>+'Bilag 1'!B7/'Bilag 2'!C34</f>
        <v>3.7</v>
      </c>
    </row>
    <row r="20" spans="1:5" ht="15.5" x14ac:dyDescent="0.35">
      <c r="A20" s="253"/>
      <c r="B20" s="250"/>
      <c r="C20" s="65" t="s">
        <v>14</v>
      </c>
      <c r="D20" s="73"/>
      <c r="E20" s="249"/>
    </row>
    <row r="21" spans="1:5" ht="16" thickBot="1" x14ac:dyDescent="0.4">
      <c r="A21" s="82"/>
      <c r="B21" s="83"/>
      <c r="C21" s="84"/>
      <c r="D21" s="85"/>
      <c r="E21" s="51"/>
    </row>
    <row r="22" spans="1:5" x14ac:dyDescent="0.25">
      <c r="A22" s="4"/>
      <c r="B22" s="4"/>
      <c r="C22" s="4"/>
      <c r="D22" s="4"/>
      <c r="E22" s="4"/>
    </row>
  </sheetData>
  <mergeCells count="13">
    <mergeCell ref="A5:C5"/>
    <mergeCell ref="A11:A12"/>
    <mergeCell ref="A7:A8"/>
    <mergeCell ref="A15:A16"/>
    <mergeCell ref="A19:A20"/>
    <mergeCell ref="E15:E16"/>
    <mergeCell ref="E19:E20"/>
    <mergeCell ref="B7:B8"/>
    <mergeCell ref="B11:B12"/>
    <mergeCell ref="B15:B16"/>
    <mergeCell ref="B19:B20"/>
    <mergeCell ref="E7:E8"/>
    <mergeCell ref="E11:E12"/>
  </mergeCells>
  <phoneticPr fontId="0" type="noConversion"/>
  <printOptions horizontalCentered="1" verticalCentered="1"/>
  <pageMargins left="0.75" right="0.75" top="1" bottom="1" header="0.5" footer="0.5"/>
  <pageSetup paperSize="9" orientation="portrait" blackAndWhite="1" horizontalDpi="300" verticalDpi="300"/>
  <headerFooter alignWithMargins="0">
    <oddHeader>&amp;C&amp;20FRYGT OG BÆVEN A/S</oddHeader>
    <oddFooter>&amp;CSide 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6">
    <pageSetUpPr fitToPage="1"/>
  </sheetPr>
  <dimension ref="A1:I79"/>
  <sheetViews>
    <sheetView showGridLines="0" zoomScale="83" zoomScaleNormal="83" zoomScalePageLayoutView="150" workbookViewId="0">
      <selection activeCell="F9" sqref="F9"/>
    </sheetView>
  </sheetViews>
  <sheetFormatPr defaultColWidth="9.1796875" defaultRowHeight="16.5" customHeight="1" x14ac:dyDescent="0.25"/>
  <cols>
    <col min="1" max="1" width="4.36328125" style="1" customWidth="1"/>
    <col min="2" max="2" width="30" style="1" customWidth="1"/>
    <col min="3" max="4" width="9" style="1" customWidth="1"/>
    <col min="5" max="6" width="9.1796875" style="1"/>
    <col min="7" max="7" width="11.36328125" style="1" customWidth="1"/>
    <col min="8" max="16384" width="9.1796875" style="1"/>
  </cols>
  <sheetData>
    <row r="1" spans="1:9" ht="23.5" x14ac:dyDescent="0.55000000000000004">
      <c r="A1" s="11" t="s">
        <v>161</v>
      </c>
      <c r="B1" s="4"/>
      <c r="C1" s="4"/>
      <c r="D1" s="4"/>
      <c r="E1" s="4"/>
      <c r="F1" s="4"/>
      <c r="G1" s="4"/>
      <c r="H1" s="4"/>
      <c r="I1" s="4"/>
    </row>
    <row r="2" spans="1:9" ht="16.5" customHeight="1" x14ac:dyDescent="0.25">
      <c r="A2" s="4"/>
      <c r="B2" s="4"/>
      <c r="C2" s="4"/>
      <c r="D2" s="4"/>
      <c r="E2" s="4"/>
      <c r="F2" s="4"/>
      <c r="G2" s="4"/>
      <c r="H2" s="4"/>
      <c r="I2" s="4"/>
    </row>
    <row r="3" spans="1:9" ht="16.5" customHeight="1" x14ac:dyDescent="0.45">
      <c r="A3" s="12" t="s">
        <v>165</v>
      </c>
      <c r="B3" s="3"/>
      <c r="C3" s="3"/>
      <c r="D3" s="3"/>
      <c r="E3" s="4"/>
      <c r="F3" s="4"/>
      <c r="G3" s="4"/>
      <c r="H3" s="4"/>
      <c r="I3" s="4"/>
    </row>
    <row r="4" spans="1:9" ht="16.5" customHeight="1" thickBot="1" x14ac:dyDescent="0.4">
      <c r="A4" s="13" t="s">
        <v>85</v>
      </c>
      <c r="B4" s="3"/>
      <c r="C4" s="3"/>
      <c r="D4" s="3"/>
      <c r="E4" s="4"/>
      <c r="F4" s="4"/>
      <c r="G4" s="4"/>
      <c r="H4" s="4"/>
      <c r="I4" s="4"/>
    </row>
    <row r="5" spans="1:9" ht="16.5" customHeight="1" x14ac:dyDescent="0.25">
      <c r="A5" s="99" t="s">
        <v>145</v>
      </c>
      <c r="B5" s="100"/>
      <c r="C5" s="100"/>
      <c r="D5" s="101"/>
      <c r="E5" s="4"/>
      <c r="F5" s="4"/>
      <c r="G5" s="4"/>
      <c r="H5" s="4"/>
      <c r="I5" s="4"/>
    </row>
    <row r="6" spans="1:9" ht="16.5" customHeight="1" x14ac:dyDescent="0.35">
      <c r="A6" s="78" t="s">
        <v>0</v>
      </c>
      <c r="B6" s="63"/>
      <c r="C6" s="95">
        <v>35000</v>
      </c>
      <c r="D6" s="102">
        <f>+C6/C$6</f>
        <v>1</v>
      </c>
      <c r="E6" s="27"/>
      <c r="F6" s="27"/>
      <c r="G6" s="27"/>
      <c r="H6" s="4"/>
      <c r="I6" s="4"/>
    </row>
    <row r="7" spans="1:9" ht="16.5" customHeight="1" x14ac:dyDescent="0.35">
      <c r="A7" s="103" t="s">
        <v>86</v>
      </c>
      <c r="B7" s="88"/>
      <c r="C7" s="96"/>
      <c r="D7" s="104"/>
      <c r="E7" s="27"/>
      <c r="F7" s="27"/>
      <c r="G7" s="27"/>
      <c r="H7" s="4"/>
      <c r="I7" s="4"/>
    </row>
    <row r="8" spans="1:9" ht="16.5" customHeight="1" x14ac:dyDescent="0.35">
      <c r="A8" s="103" t="s">
        <v>76</v>
      </c>
      <c r="B8" s="88"/>
      <c r="C8" s="96">
        <v>15900</v>
      </c>
      <c r="D8" s="104">
        <f t="shared" ref="D8:D14" si="0">+C8/C$6</f>
        <v>0.45</v>
      </c>
      <c r="E8" s="27"/>
      <c r="F8" s="27"/>
      <c r="G8" s="27"/>
      <c r="H8" s="4"/>
      <c r="I8" s="4"/>
    </row>
    <row r="9" spans="1:9" ht="16.5" customHeight="1" x14ac:dyDescent="0.35">
      <c r="A9" s="103" t="s">
        <v>77</v>
      </c>
      <c r="B9" s="88"/>
      <c r="C9" s="96">
        <v>7950</v>
      </c>
      <c r="D9" s="104">
        <f t="shared" si="0"/>
        <v>0.23</v>
      </c>
      <c r="E9" s="27"/>
      <c r="F9" s="27"/>
      <c r="G9" s="27"/>
      <c r="H9" s="4"/>
      <c r="I9" s="4"/>
    </row>
    <row r="10" spans="1:9" ht="16.5" customHeight="1" x14ac:dyDescent="0.35">
      <c r="A10" s="105" t="s">
        <v>87</v>
      </c>
      <c r="B10" s="90"/>
      <c r="C10" s="97">
        <v>1050</v>
      </c>
      <c r="D10" s="106">
        <f t="shared" si="0"/>
        <v>0.03</v>
      </c>
      <c r="E10" s="27"/>
      <c r="F10" s="27"/>
      <c r="G10" s="27"/>
      <c r="H10" s="4"/>
      <c r="I10" s="4"/>
    </row>
    <row r="11" spans="1:9" ht="16.5" customHeight="1" x14ac:dyDescent="0.35">
      <c r="A11" s="107" t="s">
        <v>88</v>
      </c>
      <c r="B11" s="92"/>
      <c r="C11" s="98">
        <f>SUM(C8:C10)</f>
        <v>24900</v>
      </c>
      <c r="D11" s="108">
        <f t="shared" si="0"/>
        <v>0.71</v>
      </c>
      <c r="E11" s="27"/>
      <c r="F11" s="27"/>
      <c r="G11" s="27"/>
      <c r="H11" s="4"/>
      <c r="I11" s="4"/>
    </row>
    <row r="12" spans="1:9" ht="16.5" customHeight="1" x14ac:dyDescent="0.35">
      <c r="A12" s="124" t="s">
        <v>2</v>
      </c>
      <c r="B12" s="125"/>
      <c r="C12" s="128">
        <f>+C6-C11</f>
        <v>10100</v>
      </c>
      <c r="D12" s="133">
        <f t="shared" si="0"/>
        <v>0.28999999999999998</v>
      </c>
      <c r="E12" s="27"/>
      <c r="F12" s="27"/>
      <c r="G12" s="27"/>
      <c r="H12" s="4"/>
      <c r="I12" s="4"/>
    </row>
    <row r="13" spans="1:9" ht="16.5" customHeight="1" x14ac:dyDescent="0.35">
      <c r="A13" s="105" t="s">
        <v>80</v>
      </c>
      <c r="B13" s="90"/>
      <c r="C13" s="97">
        <v>7930</v>
      </c>
      <c r="D13" s="134">
        <f t="shared" si="0"/>
        <v>0.23</v>
      </c>
      <c r="E13" s="27"/>
      <c r="F13" s="27"/>
      <c r="G13" s="27"/>
      <c r="H13" s="4"/>
      <c r="I13" s="4"/>
    </row>
    <row r="14" spans="1:9" ht="16.5" customHeight="1" thickBot="1" x14ac:dyDescent="0.4">
      <c r="A14" s="135" t="s">
        <v>3</v>
      </c>
      <c r="B14" s="136"/>
      <c r="C14" s="131">
        <f>+C12-C13</f>
        <v>2170</v>
      </c>
      <c r="D14" s="137">
        <f t="shared" si="0"/>
        <v>0.06</v>
      </c>
      <c r="E14" s="27"/>
      <c r="F14" s="27"/>
      <c r="G14" s="27"/>
      <c r="H14" s="4"/>
      <c r="I14" s="4"/>
    </row>
    <row r="15" spans="1:9" ht="16.5" customHeight="1" x14ac:dyDescent="0.35">
      <c r="A15" s="27"/>
      <c r="B15" s="27"/>
      <c r="C15" s="27"/>
      <c r="D15" s="27"/>
      <c r="E15" s="27"/>
      <c r="F15" s="27"/>
      <c r="G15" s="27"/>
      <c r="H15" s="4"/>
      <c r="I15" s="4"/>
    </row>
    <row r="16" spans="1:9" ht="16.5" customHeight="1" x14ac:dyDescent="0.35">
      <c r="A16" s="27" t="s">
        <v>67</v>
      </c>
      <c r="B16" s="27" t="s">
        <v>68</v>
      </c>
      <c r="C16" s="27"/>
      <c r="D16" s="27"/>
      <c r="E16" s="27"/>
      <c r="F16" s="27"/>
      <c r="G16" s="27"/>
      <c r="H16" s="4"/>
      <c r="I16" s="4"/>
    </row>
    <row r="17" spans="1:9" ht="16.5" customHeight="1" x14ac:dyDescent="0.35">
      <c r="A17" s="20"/>
      <c r="B17" s="27" t="s">
        <v>69</v>
      </c>
      <c r="C17" s="27"/>
      <c r="D17" s="27"/>
      <c r="E17" s="27"/>
      <c r="F17" s="27"/>
      <c r="G17" s="27"/>
      <c r="H17" s="4"/>
      <c r="I17" s="4"/>
    </row>
    <row r="18" spans="1:9" ht="16.5" customHeight="1" x14ac:dyDescent="0.35">
      <c r="A18" s="20"/>
      <c r="B18" s="27" t="s">
        <v>174</v>
      </c>
      <c r="C18" s="27"/>
      <c r="D18" s="27"/>
      <c r="E18" s="27"/>
      <c r="F18" s="27"/>
      <c r="G18" s="27"/>
      <c r="H18" s="4"/>
      <c r="I18" s="4"/>
    </row>
    <row r="19" spans="1:9" ht="16.5" customHeight="1" x14ac:dyDescent="0.35">
      <c r="A19" s="20"/>
      <c r="B19" s="86" t="s">
        <v>175</v>
      </c>
      <c r="C19" s="27"/>
      <c r="D19" s="27"/>
      <c r="E19" s="27"/>
      <c r="F19" s="27"/>
      <c r="G19" s="27"/>
      <c r="H19" s="4"/>
      <c r="I19" s="4"/>
    </row>
    <row r="20" spans="1:9" ht="16.5" customHeight="1" x14ac:dyDescent="0.35">
      <c r="A20" s="27" t="s">
        <v>70</v>
      </c>
      <c r="B20" s="27" t="s">
        <v>71</v>
      </c>
      <c r="C20" s="27"/>
      <c r="D20" s="27"/>
      <c r="E20" s="27"/>
      <c r="F20" s="27"/>
      <c r="G20" s="27"/>
      <c r="H20" s="4"/>
      <c r="I20" s="4"/>
    </row>
    <row r="21" spans="1:9" ht="16.5" customHeight="1" x14ac:dyDescent="0.35">
      <c r="A21" s="27" t="s">
        <v>72</v>
      </c>
      <c r="B21" s="27" t="s">
        <v>176</v>
      </c>
      <c r="C21" s="27"/>
      <c r="D21" s="27"/>
      <c r="E21" s="27"/>
      <c r="F21" s="27"/>
      <c r="G21" s="27"/>
      <c r="H21" s="4"/>
      <c r="I21" s="4"/>
    </row>
    <row r="22" spans="1:9" ht="16.5" customHeight="1" x14ac:dyDescent="0.35">
      <c r="A22" s="27" t="s">
        <v>73</v>
      </c>
      <c r="B22" s="27" t="s">
        <v>172</v>
      </c>
      <c r="C22" s="27"/>
      <c r="D22" s="27"/>
      <c r="E22" s="27"/>
      <c r="F22" s="27"/>
      <c r="G22" s="27"/>
      <c r="H22" s="4"/>
      <c r="I22" s="4"/>
    </row>
    <row r="23" spans="1:9" ht="16.5" customHeight="1" x14ac:dyDescent="0.35">
      <c r="A23" s="27" t="s">
        <v>74</v>
      </c>
      <c r="B23" s="27" t="s">
        <v>173</v>
      </c>
      <c r="C23" s="27"/>
      <c r="D23" s="27"/>
      <c r="E23" s="27"/>
      <c r="F23" s="27"/>
      <c r="G23" s="27"/>
      <c r="H23" s="4"/>
      <c r="I23" s="4"/>
    </row>
    <row r="24" spans="1:9" ht="16.5" customHeight="1" x14ac:dyDescent="0.35">
      <c r="A24" s="20"/>
      <c r="B24" s="27"/>
      <c r="C24" s="27"/>
      <c r="D24" s="27"/>
      <c r="E24" s="27"/>
      <c r="F24" s="27"/>
      <c r="G24" s="27"/>
      <c r="H24" s="4"/>
      <c r="I24" s="4"/>
    </row>
    <row r="25" spans="1:9" ht="16.5" customHeight="1" x14ac:dyDescent="0.35">
      <c r="A25" s="27"/>
      <c r="B25" s="27"/>
      <c r="C25" s="27"/>
      <c r="D25" s="27"/>
      <c r="E25" s="27"/>
      <c r="F25" s="27"/>
      <c r="G25" s="27"/>
      <c r="H25" s="4"/>
      <c r="I25" s="4"/>
    </row>
    <row r="26" spans="1:9" ht="16.5" customHeight="1" x14ac:dyDescent="0.35">
      <c r="A26" s="27"/>
      <c r="B26" s="27"/>
      <c r="C26" s="27"/>
      <c r="D26" s="27"/>
      <c r="E26" s="27"/>
      <c r="F26" s="27"/>
      <c r="G26" s="27"/>
      <c r="H26" s="4"/>
      <c r="I26" s="4"/>
    </row>
    <row r="27" spans="1:9" ht="16.5" customHeight="1" x14ac:dyDescent="0.35">
      <c r="A27" s="27"/>
      <c r="B27" s="27"/>
      <c r="C27" s="27"/>
      <c r="D27" s="27"/>
      <c r="E27" s="27"/>
      <c r="F27" s="27"/>
      <c r="G27" s="27"/>
      <c r="H27" s="4"/>
      <c r="I27" s="4"/>
    </row>
    <row r="28" spans="1:9" ht="16.5" customHeight="1" x14ac:dyDescent="0.35">
      <c r="A28" s="27"/>
      <c r="B28" s="27"/>
      <c r="C28" s="27"/>
      <c r="D28" s="27"/>
      <c r="E28" s="27"/>
      <c r="F28" s="27"/>
      <c r="G28" s="27"/>
      <c r="H28" s="4"/>
      <c r="I28" s="4"/>
    </row>
    <row r="29" spans="1:9" ht="16.5" customHeight="1" x14ac:dyDescent="0.35">
      <c r="A29" s="27"/>
      <c r="B29" s="27"/>
      <c r="C29" s="27"/>
      <c r="D29" s="27"/>
      <c r="E29" s="27"/>
      <c r="F29" s="27"/>
      <c r="G29" s="27"/>
      <c r="H29" s="4"/>
      <c r="I29" s="4"/>
    </row>
    <row r="30" spans="1:9" ht="16.5" customHeight="1" x14ac:dyDescent="0.35">
      <c r="A30" s="27"/>
      <c r="B30" s="27"/>
      <c r="C30" s="27"/>
      <c r="D30" s="27"/>
      <c r="E30" s="27"/>
      <c r="F30" s="27"/>
      <c r="G30" s="27"/>
      <c r="H30" s="4"/>
      <c r="I30" s="4"/>
    </row>
    <row r="31" spans="1:9" ht="16.5" customHeight="1" x14ac:dyDescent="0.35">
      <c r="A31" s="27"/>
      <c r="B31" s="27"/>
      <c r="C31" s="27"/>
      <c r="D31" s="27"/>
      <c r="E31" s="27"/>
      <c r="F31" s="27"/>
      <c r="G31" s="27"/>
      <c r="H31" s="4"/>
      <c r="I31" s="4"/>
    </row>
    <row r="32" spans="1:9" ht="16.5" customHeight="1" x14ac:dyDescent="0.35">
      <c r="A32" s="27"/>
      <c r="B32" s="27"/>
      <c r="C32" s="27"/>
      <c r="D32" s="27"/>
      <c r="E32" s="27"/>
      <c r="F32" s="27"/>
      <c r="G32" s="27"/>
      <c r="H32" s="4"/>
      <c r="I32" s="4"/>
    </row>
    <row r="33" spans="1:9" ht="16.5" customHeight="1" x14ac:dyDescent="0.35">
      <c r="A33" s="27"/>
      <c r="B33" s="27"/>
      <c r="C33" s="27"/>
      <c r="D33" s="27"/>
      <c r="E33" s="27"/>
      <c r="F33" s="27"/>
      <c r="G33" s="27"/>
      <c r="H33" s="4"/>
      <c r="I33" s="4"/>
    </row>
    <row r="34" spans="1:9" ht="16.5" customHeight="1" x14ac:dyDescent="0.35">
      <c r="A34" s="27"/>
      <c r="B34" s="27"/>
      <c r="C34" s="27"/>
      <c r="D34" s="27"/>
      <c r="E34" s="27"/>
      <c r="F34" s="27"/>
      <c r="G34" s="27"/>
      <c r="H34" s="4"/>
      <c r="I34" s="4"/>
    </row>
    <row r="35" spans="1:9" ht="16.5" customHeight="1" x14ac:dyDescent="0.35">
      <c r="A35" s="27"/>
      <c r="B35" s="27"/>
      <c r="C35" s="27"/>
      <c r="D35" s="27"/>
      <c r="E35" s="27"/>
      <c r="F35" s="27"/>
      <c r="G35" s="27"/>
      <c r="H35" s="4"/>
      <c r="I35" s="4"/>
    </row>
    <row r="36" spans="1:9" ht="16.5" customHeight="1" x14ac:dyDescent="0.35">
      <c r="A36" s="27"/>
      <c r="B36" s="27"/>
      <c r="C36" s="27"/>
      <c r="D36" s="27"/>
      <c r="E36" s="27"/>
      <c r="F36" s="27"/>
      <c r="G36" s="27"/>
      <c r="H36" s="4"/>
      <c r="I36" s="4"/>
    </row>
    <row r="37" spans="1:9" ht="16.5" customHeight="1" x14ac:dyDescent="0.35">
      <c r="A37" s="27"/>
      <c r="B37" s="27"/>
      <c r="C37" s="27"/>
      <c r="D37" s="27"/>
      <c r="E37" s="27"/>
      <c r="F37" s="27"/>
      <c r="G37" s="27"/>
      <c r="H37" s="4"/>
      <c r="I37" s="4"/>
    </row>
    <row r="38" spans="1:9" ht="16.5" customHeight="1" x14ac:dyDescent="0.35">
      <c r="A38" s="27"/>
      <c r="B38" s="27"/>
      <c r="C38" s="27"/>
      <c r="D38" s="27"/>
      <c r="E38" s="27"/>
      <c r="F38" s="27"/>
      <c r="G38" s="27"/>
      <c r="H38" s="4"/>
      <c r="I38" s="4"/>
    </row>
    <row r="39" spans="1:9" ht="16.5" customHeight="1" x14ac:dyDescent="0.35">
      <c r="A39" s="27"/>
      <c r="B39" s="27"/>
      <c r="C39" s="27"/>
      <c r="D39" s="27"/>
      <c r="E39" s="27"/>
      <c r="F39" s="27"/>
      <c r="G39" s="27"/>
      <c r="H39" s="4"/>
      <c r="I39" s="4"/>
    </row>
    <row r="40" spans="1:9" ht="16.5" customHeight="1" x14ac:dyDescent="0.35">
      <c r="A40" s="27"/>
      <c r="B40" s="27"/>
      <c r="C40" s="27"/>
      <c r="D40" s="27"/>
      <c r="E40" s="27"/>
      <c r="F40" s="27"/>
      <c r="G40" s="27"/>
      <c r="H40" s="4"/>
      <c r="I40" s="4"/>
    </row>
    <row r="41" spans="1:9" ht="16.5" customHeight="1" x14ac:dyDescent="0.35">
      <c r="A41" s="27"/>
      <c r="B41" s="27"/>
      <c r="C41" s="27"/>
      <c r="D41" s="27"/>
      <c r="E41" s="27"/>
      <c r="F41" s="27"/>
      <c r="G41" s="27"/>
      <c r="H41" s="4"/>
      <c r="I41" s="4"/>
    </row>
    <row r="42" spans="1:9" ht="16.5" customHeight="1" x14ac:dyDescent="0.35">
      <c r="A42" s="27"/>
      <c r="B42" s="27"/>
      <c r="C42" s="27"/>
      <c r="D42" s="27"/>
      <c r="E42" s="27"/>
      <c r="F42" s="27"/>
      <c r="G42" s="27"/>
      <c r="H42" s="4"/>
      <c r="I42" s="4"/>
    </row>
    <row r="43" spans="1:9" ht="16.5" customHeight="1" x14ac:dyDescent="0.35">
      <c r="A43" s="27"/>
      <c r="B43" s="27"/>
      <c r="C43" s="27"/>
      <c r="D43" s="27"/>
      <c r="E43" s="27"/>
      <c r="F43" s="27"/>
      <c r="G43" s="27"/>
      <c r="H43" s="4"/>
      <c r="I43" s="4"/>
    </row>
    <row r="44" spans="1:9" ht="16.5" customHeight="1" x14ac:dyDescent="0.35">
      <c r="A44" s="27"/>
      <c r="B44" s="27"/>
      <c r="C44" s="27"/>
      <c r="D44" s="27"/>
      <c r="E44" s="27"/>
      <c r="F44" s="27"/>
      <c r="G44" s="27"/>
      <c r="H44" s="4"/>
      <c r="I44" s="4"/>
    </row>
    <row r="45" spans="1:9" ht="16.5" customHeight="1" x14ac:dyDescent="0.35">
      <c r="A45" s="27"/>
      <c r="B45" s="27"/>
      <c r="C45" s="27"/>
      <c r="D45" s="27"/>
      <c r="E45" s="27"/>
      <c r="F45" s="27"/>
      <c r="G45" s="27"/>
      <c r="H45" s="4"/>
      <c r="I45" s="4"/>
    </row>
    <row r="46" spans="1:9" ht="16.5" customHeight="1" x14ac:dyDescent="0.35">
      <c r="A46" s="27"/>
      <c r="B46" s="27"/>
      <c r="C46" s="27"/>
      <c r="D46" s="27"/>
      <c r="E46" s="27"/>
      <c r="F46" s="27"/>
      <c r="G46" s="27"/>
      <c r="H46" s="4"/>
      <c r="I46" s="4"/>
    </row>
    <row r="47" spans="1:9" ht="16.5" customHeight="1" x14ac:dyDescent="0.35">
      <c r="A47" s="27"/>
      <c r="B47" s="27"/>
      <c r="C47" s="27"/>
      <c r="D47" s="27"/>
      <c r="E47" s="27"/>
      <c r="F47" s="27"/>
      <c r="G47" s="27"/>
      <c r="H47" s="4"/>
      <c r="I47" s="4"/>
    </row>
    <row r="48" spans="1:9" ht="16.5" customHeight="1" x14ac:dyDescent="0.35">
      <c r="A48" s="27"/>
      <c r="B48" s="27"/>
      <c r="C48" s="27"/>
      <c r="D48" s="27"/>
      <c r="E48" s="27"/>
      <c r="F48" s="27"/>
      <c r="G48" s="27"/>
      <c r="H48" s="4"/>
      <c r="I48" s="4"/>
    </row>
    <row r="49" spans="1:9" ht="16.5" customHeight="1" x14ac:dyDescent="0.35">
      <c r="A49" s="27"/>
      <c r="B49" s="27"/>
      <c r="C49" s="27"/>
      <c r="D49" s="27"/>
      <c r="E49" s="27"/>
      <c r="F49" s="27"/>
      <c r="G49" s="27"/>
      <c r="H49" s="4"/>
      <c r="I49" s="4"/>
    </row>
    <row r="50" spans="1:9" ht="16.5" customHeight="1" x14ac:dyDescent="0.35">
      <c r="A50" s="27"/>
      <c r="B50" s="27"/>
      <c r="C50" s="27"/>
      <c r="D50" s="27"/>
      <c r="E50" s="27"/>
      <c r="F50" s="27"/>
      <c r="G50" s="27"/>
      <c r="H50" s="4"/>
      <c r="I50" s="4"/>
    </row>
    <row r="51" spans="1:9" ht="16.5" customHeight="1" x14ac:dyDescent="0.35">
      <c r="A51" s="27"/>
      <c r="B51" s="27"/>
      <c r="C51" s="27"/>
      <c r="D51" s="27"/>
      <c r="E51" s="27"/>
      <c r="F51" s="27"/>
      <c r="G51" s="27"/>
      <c r="H51" s="4"/>
      <c r="I51" s="4"/>
    </row>
    <row r="52" spans="1:9" ht="16.5" customHeight="1" x14ac:dyDescent="0.35">
      <c r="A52" s="27"/>
      <c r="B52" s="27"/>
      <c r="C52" s="27"/>
      <c r="D52" s="27"/>
      <c r="E52" s="27"/>
      <c r="F52" s="27"/>
      <c r="G52" s="27"/>
      <c r="H52" s="4"/>
      <c r="I52" s="4"/>
    </row>
    <row r="53" spans="1:9" ht="16.5" customHeight="1" x14ac:dyDescent="0.35">
      <c r="A53" s="27"/>
      <c r="B53" s="27"/>
      <c r="C53" s="27"/>
      <c r="D53" s="27"/>
      <c r="E53" s="27"/>
      <c r="F53" s="27"/>
      <c r="G53" s="27"/>
      <c r="H53" s="4"/>
      <c r="I53" s="4"/>
    </row>
    <row r="54" spans="1:9" ht="16.5" customHeight="1" x14ac:dyDescent="0.35">
      <c r="A54" s="27"/>
      <c r="B54" s="27"/>
      <c r="C54" s="27"/>
      <c r="D54" s="27"/>
      <c r="E54" s="27"/>
      <c r="F54" s="27"/>
      <c r="G54" s="27"/>
      <c r="H54" s="4"/>
      <c r="I54" s="4"/>
    </row>
    <row r="55" spans="1:9" ht="16.5" customHeight="1" x14ac:dyDescent="0.35">
      <c r="A55" s="27"/>
      <c r="B55" s="27"/>
      <c r="C55" s="27"/>
      <c r="D55" s="27"/>
      <c r="E55" s="27"/>
      <c r="F55" s="27"/>
      <c r="G55" s="27"/>
      <c r="H55" s="4"/>
      <c r="I55" s="4"/>
    </row>
    <row r="56" spans="1:9" ht="16.5" customHeight="1" x14ac:dyDescent="0.35">
      <c r="A56" s="27"/>
      <c r="B56" s="27"/>
      <c r="C56" s="27"/>
      <c r="D56" s="27"/>
      <c r="E56" s="27"/>
      <c r="F56" s="27"/>
      <c r="G56" s="27"/>
      <c r="H56" s="4"/>
      <c r="I56" s="4"/>
    </row>
    <row r="57" spans="1:9" ht="16.5" customHeight="1" x14ac:dyDescent="0.35">
      <c r="A57" s="27"/>
      <c r="B57" s="27"/>
      <c r="C57" s="27"/>
      <c r="D57" s="27"/>
      <c r="E57" s="27"/>
      <c r="F57" s="27"/>
      <c r="G57" s="27"/>
      <c r="H57" s="4"/>
      <c r="I57" s="4"/>
    </row>
    <row r="58" spans="1:9" ht="16.5" customHeight="1" x14ac:dyDescent="0.35">
      <c r="A58" s="27"/>
      <c r="B58" s="27"/>
      <c r="C58" s="27"/>
      <c r="D58" s="27"/>
      <c r="E58" s="27"/>
      <c r="F58" s="27"/>
      <c r="G58" s="27"/>
      <c r="H58" s="4"/>
      <c r="I58" s="4"/>
    </row>
    <row r="59" spans="1:9" ht="16.5" customHeight="1" x14ac:dyDescent="0.35">
      <c r="A59" s="27"/>
      <c r="B59" s="27"/>
      <c r="C59" s="27"/>
      <c r="D59" s="27"/>
      <c r="E59" s="27"/>
      <c r="F59" s="27"/>
      <c r="G59" s="27"/>
      <c r="H59" s="4"/>
      <c r="I59" s="4"/>
    </row>
    <row r="60" spans="1:9" ht="16.5" customHeight="1" x14ac:dyDescent="0.35">
      <c r="A60" s="27"/>
      <c r="B60" s="27"/>
      <c r="C60" s="27"/>
      <c r="D60" s="27"/>
      <c r="E60" s="27"/>
      <c r="F60" s="27"/>
      <c r="G60" s="27"/>
      <c r="H60" s="4"/>
      <c r="I60" s="4"/>
    </row>
    <row r="61" spans="1:9" ht="16.5" customHeight="1" x14ac:dyDescent="0.35">
      <c r="A61" s="27"/>
      <c r="B61" s="27"/>
      <c r="C61" s="27"/>
      <c r="D61" s="27"/>
      <c r="E61" s="27"/>
      <c r="F61" s="27"/>
      <c r="G61" s="27"/>
      <c r="H61" s="4"/>
      <c r="I61" s="4"/>
    </row>
    <row r="62" spans="1:9" ht="16.5" customHeight="1" x14ac:dyDescent="0.25">
      <c r="A62" s="4"/>
      <c r="B62" s="4"/>
      <c r="C62" s="4"/>
      <c r="D62" s="4"/>
      <c r="E62" s="4"/>
      <c r="F62" s="4"/>
      <c r="G62" s="4"/>
      <c r="H62" s="4"/>
      <c r="I62" s="4"/>
    </row>
    <row r="63" spans="1:9" ht="16.5" customHeight="1" x14ac:dyDescent="0.25">
      <c r="A63" s="4"/>
      <c r="B63" s="4"/>
      <c r="C63" s="4"/>
      <c r="D63" s="4"/>
      <c r="E63" s="4"/>
      <c r="F63" s="4"/>
      <c r="G63" s="4"/>
      <c r="H63" s="4"/>
      <c r="I63" s="4"/>
    </row>
    <row r="64" spans="1:9" ht="16.5" customHeight="1" x14ac:dyDescent="0.25">
      <c r="A64" s="4"/>
      <c r="B64" s="4"/>
      <c r="C64" s="4"/>
      <c r="D64" s="4"/>
      <c r="E64" s="4"/>
      <c r="F64" s="4"/>
      <c r="G64" s="4"/>
      <c r="H64" s="4"/>
      <c r="I64" s="4"/>
    </row>
    <row r="65" spans="1:9" ht="16.5" customHeight="1" x14ac:dyDescent="0.25">
      <c r="A65" s="4"/>
      <c r="B65" s="4"/>
      <c r="C65" s="4"/>
      <c r="D65" s="4"/>
      <c r="E65" s="4"/>
      <c r="F65" s="4"/>
      <c r="G65" s="4"/>
      <c r="H65" s="4"/>
      <c r="I65" s="4"/>
    </row>
    <row r="66" spans="1:9" ht="16.5" customHeight="1" x14ac:dyDescent="0.25">
      <c r="A66" s="4"/>
      <c r="B66" s="4"/>
      <c r="C66" s="4"/>
      <c r="D66" s="4"/>
      <c r="E66" s="4"/>
      <c r="F66" s="4"/>
      <c r="G66" s="4"/>
      <c r="H66" s="4"/>
      <c r="I66" s="4"/>
    </row>
    <row r="67" spans="1:9" ht="16.5" customHeight="1" x14ac:dyDescent="0.25">
      <c r="A67" s="4"/>
      <c r="B67" s="4"/>
      <c r="C67" s="4"/>
      <c r="D67" s="4"/>
      <c r="E67" s="4"/>
      <c r="F67" s="4"/>
      <c r="G67" s="4"/>
      <c r="H67" s="4"/>
      <c r="I67" s="4"/>
    </row>
    <row r="68" spans="1:9" ht="16.5" customHeight="1" x14ac:dyDescent="0.25">
      <c r="A68" s="4"/>
      <c r="B68" s="4"/>
      <c r="C68" s="4"/>
      <c r="D68" s="4"/>
      <c r="E68" s="4"/>
      <c r="F68" s="4"/>
      <c r="G68" s="4"/>
      <c r="H68" s="4"/>
      <c r="I68" s="4"/>
    </row>
    <row r="69" spans="1:9" ht="16.5" customHeight="1" x14ac:dyDescent="0.25">
      <c r="A69" s="4"/>
      <c r="B69" s="4"/>
      <c r="C69" s="4"/>
      <c r="D69" s="4"/>
      <c r="E69" s="4"/>
      <c r="F69" s="4"/>
      <c r="G69" s="4"/>
      <c r="H69" s="4"/>
      <c r="I69" s="4"/>
    </row>
    <row r="70" spans="1:9" ht="16.5" customHeight="1" x14ac:dyDescent="0.25">
      <c r="A70" s="4"/>
      <c r="B70" s="4"/>
      <c r="C70" s="4"/>
      <c r="D70" s="4"/>
      <c r="E70" s="4"/>
      <c r="F70" s="4"/>
      <c r="G70" s="4"/>
      <c r="H70" s="4"/>
      <c r="I70" s="4"/>
    </row>
    <row r="71" spans="1:9" ht="16.5" customHeight="1" x14ac:dyDescent="0.25">
      <c r="A71" s="4"/>
      <c r="B71" s="4"/>
      <c r="C71" s="4"/>
      <c r="D71" s="4"/>
      <c r="E71" s="4"/>
      <c r="F71" s="4"/>
      <c r="G71" s="4"/>
      <c r="H71" s="4"/>
      <c r="I71" s="4"/>
    </row>
    <row r="72" spans="1:9" ht="16.5" customHeight="1" x14ac:dyDescent="0.25">
      <c r="A72" s="4"/>
      <c r="B72" s="4"/>
      <c r="C72" s="4"/>
      <c r="D72" s="4"/>
      <c r="E72" s="4"/>
      <c r="F72" s="4"/>
      <c r="G72" s="4"/>
      <c r="H72" s="4"/>
      <c r="I72" s="4"/>
    </row>
    <row r="73" spans="1:9" ht="16.5" customHeight="1" x14ac:dyDescent="0.25">
      <c r="A73" s="4"/>
      <c r="B73" s="4"/>
      <c r="C73" s="4"/>
      <c r="D73" s="4"/>
      <c r="E73" s="4"/>
      <c r="F73" s="4"/>
      <c r="G73" s="4"/>
      <c r="H73" s="4"/>
      <c r="I73" s="4"/>
    </row>
    <row r="74" spans="1:9" ht="16.5" customHeight="1" x14ac:dyDescent="0.25">
      <c r="A74" s="4"/>
      <c r="B74" s="4"/>
      <c r="C74" s="4"/>
      <c r="D74" s="4"/>
      <c r="E74" s="4"/>
      <c r="F74" s="4"/>
      <c r="G74" s="4"/>
      <c r="H74" s="4"/>
      <c r="I74" s="4"/>
    </row>
    <row r="75" spans="1:9" ht="16.5" customHeight="1" x14ac:dyDescent="0.25">
      <c r="A75" s="4"/>
      <c r="B75" s="4"/>
      <c r="C75" s="4"/>
      <c r="D75" s="4"/>
      <c r="E75" s="4"/>
      <c r="F75" s="4"/>
      <c r="G75" s="4"/>
      <c r="H75" s="4"/>
      <c r="I75" s="4"/>
    </row>
    <row r="76" spans="1:9" ht="16.5" customHeight="1" x14ac:dyDescent="0.25">
      <c r="A76" s="4"/>
      <c r="B76" s="4"/>
      <c r="C76" s="4"/>
      <c r="D76" s="4"/>
      <c r="E76" s="4"/>
      <c r="F76" s="4"/>
      <c r="G76" s="4"/>
      <c r="H76" s="4"/>
      <c r="I76" s="4"/>
    </row>
    <row r="77" spans="1:9" ht="16.5" customHeight="1" x14ac:dyDescent="0.25">
      <c r="A77" s="4"/>
      <c r="B77" s="4"/>
      <c r="C77" s="4"/>
      <c r="D77" s="4"/>
      <c r="E77" s="4"/>
      <c r="F77" s="4"/>
      <c r="G77" s="4"/>
      <c r="H77" s="4"/>
      <c r="I77" s="4"/>
    </row>
    <row r="78" spans="1:9" ht="16.5" customHeight="1" x14ac:dyDescent="0.25">
      <c r="A78" s="4"/>
      <c r="B78" s="4"/>
      <c r="C78" s="4"/>
      <c r="D78" s="4"/>
      <c r="E78" s="4"/>
      <c r="F78" s="4"/>
      <c r="G78" s="4"/>
      <c r="H78" s="4"/>
      <c r="I78" s="4"/>
    </row>
    <row r="79" spans="1:9" ht="16.5" customHeight="1" x14ac:dyDescent="0.25">
      <c r="A79" s="4"/>
      <c r="B79" s="4"/>
      <c r="C79" s="4"/>
      <c r="D79" s="4"/>
      <c r="E79" s="4"/>
      <c r="F79" s="4"/>
      <c r="G79" s="4"/>
      <c r="H79" s="4"/>
      <c r="I79" s="4"/>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blackAndWhite="1" horizontalDpi="300" verticalDpi="300"/>
  <headerFooter alignWithMargins="0">
    <oddHeader>&amp;C&amp;20FRYGT OG BÆVEN A/S</oddHeader>
    <oddFooter>&amp;CSide 5</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8">
    <pageSetUpPr fitToPage="1"/>
  </sheetPr>
  <dimension ref="A1:G39"/>
  <sheetViews>
    <sheetView showGridLines="0" topLeftCell="A5" zoomScale="62" zoomScaleNormal="62" zoomScalePageLayoutView="150" workbookViewId="0">
      <selection activeCell="L36" sqref="L36"/>
    </sheetView>
  </sheetViews>
  <sheetFormatPr defaultColWidth="9.1796875" defaultRowHeight="12.5" x14ac:dyDescent="0.25"/>
  <cols>
    <col min="1" max="1" width="32.453125" style="4" customWidth="1"/>
    <col min="2" max="3" width="9.36328125" style="4" customWidth="1"/>
    <col min="4" max="4" width="18.36328125" style="4" customWidth="1"/>
    <col min="5" max="5" width="13.36328125" style="4" customWidth="1"/>
    <col min="6" max="16384" width="9.1796875" style="4"/>
  </cols>
  <sheetData>
    <row r="1" spans="1:7" ht="23.5" x14ac:dyDescent="0.55000000000000004">
      <c r="A1" s="11" t="s">
        <v>161</v>
      </c>
    </row>
    <row r="3" spans="1:7" ht="18.5" x14ac:dyDescent="0.45">
      <c r="A3" s="12" t="s">
        <v>165</v>
      </c>
      <c r="B3" s="3"/>
      <c r="C3" s="3"/>
      <c r="D3" s="3"/>
      <c r="E3" s="3"/>
      <c r="F3" s="3"/>
      <c r="G3" s="3"/>
    </row>
    <row r="4" spans="1:7" ht="16" thickBot="1" x14ac:dyDescent="0.4">
      <c r="A4" s="13" t="s">
        <v>147</v>
      </c>
      <c r="B4" s="3"/>
      <c r="C4" s="3"/>
      <c r="D4" s="3"/>
      <c r="E4" s="3"/>
      <c r="F4" s="3"/>
      <c r="G4" s="3"/>
    </row>
    <row r="5" spans="1:7" ht="15.5" x14ac:dyDescent="0.35">
      <c r="A5" s="99" t="s">
        <v>148</v>
      </c>
      <c r="B5" s="100"/>
      <c r="C5" s="101"/>
      <c r="D5" s="3"/>
      <c r="E5" s="3"/>
      <c r="F5" s="3"/>
      <c r="G5" s="3"/>
    </row>
    <row r="6" spans="1:7" ht="15.5" x14ac:dyDescent="0.35">
      <c r="A6" s="59" t="s">
        <v>0</v>
      </c>
      <c r="B6" s="14">
        <v>36117</v>
      </c>
      <c r="C6" s="102">
        <f>+B6/B$6</f>
        <v>1</v>
      </c>
      <c r="D6" s="27"/>
      <c r="E6" s="27"/>
      <c r="F6" s="3"/>
      <c r="G6" s="3"/>
    </row>
    <row r="7" spans="1:7" ht="15.5" x14ac:dyDescent="0.35">
      <c r="A7" s="38" t="s">
        <v>86</v>
      </c>
      <c r="B7" s="15"/>
      <c r="C7" s="109"/>
      <c r="D7" s="27"/>
      <c r="E7" s="27"/>
      <c r="F7" s="3"/>
      <c r="G7" s="3"/>
    </row>
    <row r="8" spans="1:7" ht="15.5" x14ac:dyDescent="0.35">
      <c r="A8" s="38" t="s">
        <v>76</v>
      </c>
      <c r="B8" s="15">
        <v>16180</v>
      </c>
      <c r="C8" s="104">
        <f>+B8/B$6</f>
        <v>0.45</v>
      </c>
      <c r="D8" s="27"/>
      <c r="E8" s="27"/>
      <c r="F8" s="3"/>
      <c r="G8" s="3"/>
    </row>
    <row r="9" spans="1:7" ht="15.5" x14ac:dyDescent="0.35">
      <c r="A9" s="38" t="s">
        <v>77</v>
      </c>
      <c r="B9" s="15">
        <v>8310</v>
      </c>
      <c r="C9" s="104">
        <f>+B9/B$6</f>
        <v>0.23</v>
      </c>
      <c r="D9" s="27"/>
      <c r="E9" s="27"/>
      <c r="F9" s="3"/>
      <c r="G9" s="3"/>
    </row>
    <row r="10" spans="1:7" ht="15.5" x14ac:dyDescent="0.35">
      <c r="A10" s="55" t="s">
        <v>87</v>
      </c>
      <c r="B10" s="18">
        <v>1081</v>
      </c>
      <c r="C10" s="106">
        <f>+B10/B$6</f>
        <v>0.03</v>
      </c>
      <c r="D10" s="27"/>
      <c r="E10" s="27"/>
      <c r="F10" s="3"/>
      <c r="G10" s="3"/>
    </row>
    <row r="11" spans="1:7" ht="15.5" x14ac:dyDescent="0.35">
      <c r="A11" s="57" t="s">
        <v>88</v>
      </c>
      <c r="B11" s="22">
        <f>SUM(B8:B10)</f>
        <v>25571</v>
      </c>
      <c r="C11" s="108">
        <f>+B11/B$6</f>
        <v>0.71</v>
      </c>
      <c r="D11" s="27"/>
      <c r="E11" s="27"/>
      <c r="F11" s="3"/>
      <c r="G11" s="3"/>
    </row>
    <row r="12" spans="1:7" ht="15.5" x14ac:dyDescent="0.35">
      <c r="A12" s="124" t="s">
        <v>2</v>
      </c>
      <c r="B12" s="125">
        <f>B6-B11</f>
        <v>10546</v>
      </c>
      <c r="C12" s="126"/>
      <c r="D12" s="27"/>
      <c r="E12" s="27"/>
      <c r="F12" s="3"/>
      <c r="G12" s="3"/>
    </row>
    <row r="13" spans="1:7" ht="15.5" x14ac:dyDescent="0.35">
      <c r="A13" s="55" t="s">
        <v>80</v>
      </c>
      <c r="B13" s="18">
        <v>8461</v>
      </c>
      <c r="C13" s="110"/>
      <c r="D13" s="27"/>
      <c r="E13" s="27"/>
      <c r="F13" s="3"/>
      <c r="G13" s="3"/>
    </row>
    <row r="14" spans="1:7" ht="15.5" x14ac:dyDescent="0.35">
      <c r="A14" s="127" t="s">
        <v>3</v>
      </c>
      <c r="B14" s="128">
        <f>B12-B13</f>
        <v>2085</v>
      </c>
      <c r="C14" s="129"/>
      <c r="D14" s="27"/>
      <c r="E14" s="27"/>
      <c r="F14" s="3"/>
      <c r="G14" s="3"/>
    </row>
    <row r="15" spans="1:7" ht="15.5" x14ac:dyDescent="0.35">
      <c r="A15" s="55" t="s">
        <v>34</v>
      </c>
      <c r="B15" s="18">
        <v>1208</v>
      </c>
      <c r="C15" s="110"/>
      <c r="D15" s="27"/>
      <c r="E15" s="27"/>
      <c r="F15" s="3"/>
      <c r="G15" s="3"/>
    </row>
    <row r="16" spans="1:7" ht="15.5" x14ac:dyDescent="0.35">
      <c r="A16" s="127" t="s">
        <v>150</v>
      </c>
      <c r="B16" s="128">
        <f>+B14-B15</f>
        <v>877</v>
      </c>
      <c r="C16" s="129"/>
      <c r="D16" s="27"/>
      <c r="E16" s="27"/>
      <c r="F16" s="3"/>
      <c r="G16" s="3"/>
    </row>
    <row r="17" spans="1:7" ht="15.5" x14ac:dyDescent="0.35">
      <c r="A17" s="55" t="s">
        <v>4</v>
      </c>
      <c r="B17" s="18">
        <v>479</v>
      </c>
      <c r="C17" s="111"/>
      <c r="D17" s="27"/>
      <c r="E17" s="27"/>
      <c r="F17" s="3"/>
      <c r="G17" s="3"/>
    </row>
    <row r="18" spans="1:7" ht="15.5" x14ac:dyDescent="0.35">
      <c r="A18" s="127" t="s">
        <v>149</v>
      </c>
      <c r="B18" s="128">
        <f>+B16-B17</f>
        <v>398</v>
      </c>
      <c r="C18" s="129"/>
      <c r="D18" s="27"/>
      <c r="E18" s="27"/>
      <c r="F18" s="3"/>
      <c r="G18" s="3"/>
    </row>
    <row r="19" spans="1:7" ht="15.5" x14ac:dyDescent="0.35">
      <c r="A19" s="55" t="s">
        <v>177</v>
      </c>
      <c r="B19" s="18">
        <v>263</v>
      </c>
      <c r="C19" s="111"/>
      <c r="D19" s="27"/>
      <c r="E19" s="27"/>
      <c r="F19" s="3"/>
      <c r="G19" s="3"/>
    </row>
    <row r="20" spans="1:7" ht="16" thickBot="1" x14ac:dyDescent="0.4">
      <c r="A20" s="130" t="s">
        <v>5</v>
      </c>
      <c r="B20" s="131">
        <f>+B18-B19</f>
        <v>135</v>
      </c>
      <c r="C20" s="132"/>
      <c r="D20" s="27"/>
      <c r="E20" s="27"/>
      <c r="F20" s="3"/>
      <c r="G20" s="3"/>
    </row>
    <row r="21" spans="1:7" ht="16" thickBot="1" x14ac:dyDescent="0.4">
      <c r="A21" s="27"/>
      <c r="B21" s="27"/>
      <c r="C21" s="27"/>
      <c r="D21" s="27"/>
      <c r="E21" s="27"/>
      <c r="F21" s="3"/>
      <c r="G21" s="3"/>
    </row>
    <row r="22" spans="1:7" ht="15.5" x14ac:dyDescent="0.35">
      <c r="A22" s="99" t="s">
        <v>151</v>
      </c>
      <c r="B22" s="100"/>
      <c r="C22" s="100"/>
      <c r="D22" s="100"/>
      <c r="E22" s="101"/>
      <c r="F22" s="3"/>
      <c r="G22" s="3"/>
    </row>
    <row r="23" spans="1:7" ht="15.5" x14ac:dyDescent="0.35">
      <c r="A23" s="254" t="s">
        <v>35</v>
      </c>
      <c r="B23" s="255"/>
      <c r="C23" s="254" t="s">
        <v>36</v>
      </c>
      <c r="D23" s="256"/>
      <c r="E23" s="255"/>
      <c r="G23" s="3"/>
    </row>
    <row r="24" spans="1:7" ht="15.5" x14ac:dyDescent="0.35">
      <c r="A24" s="112" t="s">
        <v>152</v>
      </c>
      <c r="B24" s="113"/>
      <c r="C24" s="114" t="s">
        <v>178</v>
      </c>
      <c r="D24" s="115"/>
      <c r="E24" s="113"/>
      <c r="G24" s="3"/>
    </row>
    <row r="25" spans="1:7" ht="15.5" x14ac:dyDescent="0.35">
      <c r="A25" s="24" t="s">
        <v>7</v>
      </c>
      <c r="B25" s="24">
        <v>4880</v>
      </c>
      <c r="C25" s="64" t="s">
        <v>9</v>
      </c>
      <c r="D25" s="66"/>
      <c r="E25" s="24">
        <v>6000</v>
      </c>
      <c r="G25" s="3"/>
    </row>
    <row r="26" spans="1:7" ht="15.5" x14ac:dyDescent="0.35">
      <c r="A26" s="24" t="s">
        <v>39</v>
      </c>
      <c r="B26" s="24">
        <v>2404</v>
      </c>
      <c r="C26" s="64" t="s">
        <v>84</v>
      </c>
      <c r="D26" s="66"/>
      <c r="E26" s="24">
        <v>2866</v>
      </c>
      <c r="G26" s="3"/>
    </row>
    <row r="27" spans="1:7" ht="15.5" x14ac:dyDescent="0.35">
      <c r="A27" s="24" t="s">
        <v>41</v>
      </c>
      <c r="B27" s="24">
        <v>504</v>
      </c>
      <c r="C27" s="64" t="s">
        <v>38</v>
      </c>
      <c r="D27" s="66"/>
      <c r="E27" s="24">
        <v>700</v>
      </c>
      <c r="G27" s="3"/>
    </row>
    <row r="28" spans="1:7" ht="15.5" x14ac:dyDescent="0.35">
      <c r="A28" s="24"/>
      <c r="B28" s="24"/>
      <c r="C28" s="64"/>
      <c r="D28" s="66"/>
      <c r="E28" s="24"/>
      <c r="G28" s="3"/>
    </row>
    <row r="29" spans="1:7" ht="15.5" x14ac:dyDescent="0.35">
      <c r="A29" s="24" t="s">
        <v>153</v>
      </c>
      <c r="B29" s="24"/>
      <c r="C29" s="64" t="s">
        <v>179</v>
      </c>
      <c r="D29" s="66"/>
      <c r="E29" s="24"/>
      <c r="G29" s="3"/>
    </row>
    <row r="30" spans="1:7" ht="15.5" x14ac:dyDescent="0.35">
      <c r="A30" s="24" t="s">
        <v>11</v>
      </c>
      <c r="B30" s="24">
        <v>5015</v>
      </c>
      <c r="C30" s="64" t="s">
        <v>40</v>
      </c>
      <c r="D30" s="66"/>
      <c r="E30" s="24">
        <v>2926</v>
      </c>
      <c r="G30" s="3"/>
    </row>
    <row r="31" spans="1:7" ht="15.5" x14ac:dyDescent="0.35">
      <c r="A31" s="24" t="s">
        <v>94</v>
      </c>
      <c r="B31" s="24">
        <v>5575</v>
      </c>
      <c r="C31" s="64" t="s">
        <v>14</v>
      </c>
      <c r="D31" s="66"/>
      <c r="E31" s="24">
        <v>5390</v>
      </c>
      <c r="G31" s="3"/>
    </row>
    <row r="32" spans="1:7" ht="15.5" x14ac:dyDescent="0.35">
      <c r="A32" s="24" t="s">
        <v>95</v>
      </c>
      <c r="B32" s="24">
        <v>3160</v>
      </c>
      <c r="C32" s="64" t="s">
        <v>37</v>
      </c>
      <c r="D32" s="66"/>
      <c r="E32" s="24">
        <v>900</v>
      </c>
      <c r="G32" s="3"/>
    </row>
    <row r="33" spans="1:7" ht="15.5" x14ac:dyDescent="0.35">
      <c r="A33" s="24"/>
      <c r="B33" s="24"/>
      <c r="C33" s="64" t="s">
        <v>55</v>
      </c>
      <c r="D33" s="66"/>
      <c r="E33" s="24">
        <v>2756</v>
      </c>
      <c r="G33" s="3"/>
    </row>
    <row r="34" spans="1:7" ht="15.5" x14ac:dyDescent="0.35">
      <c r="A34" s="24" t="s">
        <v>154</v>
      </c>
      <c r="B34" s="24"/>
      <c r="C34" s="64"/>
      <c r="D34" s="66"/>
      <c r="E34" s="24"/>
      <c r="G34" s="3"/>
    </row>
    <row r="35" spans="1:7" ht="15.5" x14ac:dyDescent="0.35">
      <c r="A35" s="24" t="s">
        <v>93</v>
      </c>
      <c r="B35" s="24">
        <v>0</v>
      </c>
      <c r="C35" s="64"/>
      <c r="D35" s="66"/>
      <c r="E35" s="24"/>
      <c r="G35" s="3"/>
    </row>
    <row r="36" spans="1:7" ht="15.5" x14ac:dyDescent="0.35">
      <c r="A36" s="25"/>
      <c r="B36" s="25"/>
      <c r="C36" s="67"/>
      <c r="D36" s="69"/>
      <c r="E36" s="25"/>
      <c r="G36" s="3"/>
    </row>
    <row r="37" spans="1:7" ht="15.5" x14ac:dyDescent="0.35">
      <c r="A37" s="245" t="s">
        <v>42</v>
      </c>
      <c r="B37" s="246">
        <f>SUM(B25:B35)</f>
        <v>21538</v>
      </c>
      <c r="C37" s="245" t="s">
        <v>43</v>
      </c>
      <c r="D37" s="247"/>
      <c r="E37" s="246">
        <f>SUM(E25:E36)</f>
        <v>21538</v>
      </c>
      <c r="G37" s="3"/>
    </row>
    <row r="38" spans="1:7" ht="15.5" x14ac:dyDescent="0.35">
      <c r="A38" s="3"/>
      <c r="B38" s="3"/>
      <c r="C38" s="3"/>
      <c r="D38" s="3"/>
      <c r="E38" s="3"/>
      <c r="F38" s="3"/>
      <c r="G38" s="3"/>
    </row>
    <row r="39" spans="1:7" ht="15.5" x14ac:dyDescent="0.35">
      <c r="C39" s="3"/>
      <c r="D39" s="3"/>
      <c r="E39" s="3"/>
      <c r="F39" s="3"/>
      <c r="G39" s="3"/>
    </row>
  </sheetData>
  <sheetProtection objects="1" scenarios="1"/>
  <mergeCells count="2">
    <mergeCell ref="A23:B23"/>
    <mergeCell ref="C23:E23"/>
  </mergeCells>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blackAndWhite="1" horizontalDpi="300" verticalDpi="300" r:id="rId1"/>
  <headerFooter alignWithMargins="0">
    <oddHeader>&amp;C&amp;20FRYGT OG BÆVEN A/S</oddHeader>
    <oddFooter>&amp;CSide 7</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7">
    <pageSetUpPr fitToPage="1"/>
  </sheetPr>
  <dimension ref="A1:H41"/>
  <sheetViews>
    <sheetView showGridLines="0" zoomScale="52" zoomScaleNormal="52" zoomScalePageLayoutView="150" workbookViewId="0">
      <selection activeCell="A26" sqref="A26"/>
    </sheetView>
  </sheetViews>
  <sheetFormatPr defaultColWidth="9.1796875" defaultRowHeight="12.5" x14ac:dyDescent="0.25"/>
  <cols>
    <col min="1" max="1" width="20.453125" style="4" customWidth="1"/>
    <col min="2" max="2" width="15.90625" style="4" customWidth="1"/>
    <col min="3" max="8" width="10.453125" style="4" customWidth="1"/>
    <col min="9" max="16384" width="9.1796875" style="4"/>
  </cols>
  <sheetData>
    <row r="1" spans="1:8" ht="23.5" x14ac:dyDescent="0.55000000000000004">
      <c r="A1" s="11" t="s">
        <v>161</v>
      </c>
    </row>
    <row r="2" spans="1:8" ht="15.5" x14ac:dyDescent="0.35">
      <c r="B2" s="3"/>
      <c r="C2" s="3"/>
      <c r="D2" s="3"/>
      <c r="E2" s="3"/>
      <c r="F2" s="3"/>
      <c r="G2" s="3"/>
      <c r="H2" s="3"/>
    </row>
    <row r="3" spans="1:8" ht="18.5" x14ac:dyDescent="0.45">
      <c r="A3" s="12" t="s">
        <v>165</v>
      </c>
      <c r="B3" s="3"/>
      <c r="C3" s="3"/>
      <c r="D3" s="3"/>
      <c r="E3" s="3"/>
      <c r="F3" s="3"/>
      <c r="G3" s="3"/>
      <c r="H3" s="3"/>
    </row>
    <row r="4" spans="1:8" ht="16" thickBot="1" x14ac:dyDescent="0.4">
      <c r="A4" s="13" t="s">
        <v>181</v>
      </c>
      <c r="B4" s="3"/>
      <c r="C4" s="3"/>
      <c r="D4" s="3"/>
      <c r="E4" s="3"/>
      <c r="F4" s="3"/>
      <c r="G4" s="3"/>
      <c r="H4" s="3"/>
    </row>
    <row r="5" spans="1:8" ht="15.5" x14ac:dyDescent="0.25">
      <c r="A5" s="161"/>
      <c r="B5" s="162"/>
      <c r="C5" s="265" t="s">
        <v>15</v>
      </c>
      <c r="D5" s="271"/>
      <c r="E5" s="274" t="s">
        <v>16</v>
      </c>
      <c r="F5" s="275"/>
      <c r="G5" s="265" t="s">
        <v>17</v>
      </c>
      <c r="H5" s="266"/>
    </row>
    <row r="6" spans="1:8" ht="15.5" x14ac:dyDescent="0.25">
      <c r="A6" s="163" t="s">
        <v>91</v>
      </c>
      <c r="B6" s="118"/>
      <c r="C6" s="272" t="s">
        <v>146</v>
      </c>
      <c r="D6" s="273"/>
      <c r="E6" s="276" t="s">
        <v>146</v>
      </c>
      <c r="F6" s="277"/>
      <c r="G6" s="119" t="s">
        <v>18</v>
      </c>
      <c r="H6" s="164" t="s">
        <v>90</v>
      </c>
    </row>
    <row r="7" spans="1:8" ht="15.5" x14ac:dyDescent="0.35">
      <c r="A7" s="78" t="s">
        <v>0</v>
      </c>
      <c r="B7" s="63"/>
      <c r="C7" s="269"/>
      <c r="D7" s="270"/>
      <c r="E7" s="269"/>
      <c r="F7" s="270"/>
      <c r="G7" s="61"/>
      <c r="H7" s="165"/>
    </row>
    <row r="8" spans="1:8" ht="15.5" x14ac:dyDescent="0.35">
      <c r="A8" s="103" t="s">
        <v>86</v>
      </c>
      <c r="B8" s="88"/>
      <c r="C8" s="182"/>
      <c r="D8" s="183"/>
      <c r="E8" s="182"/>
      <c r="F8" s="183"/>
      <c r="G8" s="87"/>
      <c r="H8" s="166"/>
    </row>
    <row r="9" spans="1:8" ht="15.5" x14ac:dyDescent="0.35">
      <c r="A9" s="103" t="s">
        <v>76</v>
      </c>
      <c r="B9" s="88"/>
      <c r="C9" s="267"/>
      <c r="D9" s="268"/>
      <c r="E9" s="267"/>
      <c r="F9" s="268"/>
      <c r="G9" s="87"/>
      <c r="H9" s="191"/>
    </row>
    <row r="10" spans="1:8" ht="15.5" x14ac:dyDescent="0.35">
      <c r="A10" s="103" t="s">
        <v>77</v>
      </c>
      <c r="B10" s="88"/>
      <c r="C10" s="267"/>
      <c r="D10" s="268"/>
      <c r="E10" s="267"/>
      <c r="F10" s="268"/>
      <c r="G10" s="87"/>
      <c r="H10" s="191"/>
    </row>
    <row r="11" spans="1:8" ht="15.5" x14ac:dyDescent="0.35">
      <c r="A11" s="105" t="s">
        <v>89</v>
      </c>
      <c r="B11" s="90"/>
      <c r="C11" s="257"/>
      <c r="D11" s="258"/>
      <c r="E11" s="257"/>
      <c r="F11" s="258"/>
      <c r="G11" s="89"/>
      <c r="H11" s="192"/>
    </row>
    <row r="12" spans="1:8" ht="15.5" x14ac:dyDescent="0.35">
      <c r="A12" s="107" t="s">
        <v>88</v>
      </c>
      <c r="B12" s="92"/>
      <c r="C12" s="261"/>
      <c r="D12" s="262"/>
      <c r="E12" s="261"/>
      <c r="F12" s="262"/>
      <c r="G12" s="91"/>
      <c r="H12" s="193"/>
    </row>
    <row r="13" spans="1:8" ht="15.5" x14ac:dyDescent="0.35">
      <c r="A13" s="167" t="s">
        <v>2</v>
      </c>
      <c r="B13" s="146"/>
      <c r="C13" s="263"/>
      <c r="D13" s="264"/>
      <c r="E13" s="263"/>
      <c r="F13" s="264"/>
      <c r="G13" s="145"/>
      <c r="H13" s="194"/>
    </row>
    <row r="14" spans="1:8" ht="15.5" x14ac:dyDescent="0.35">
      <c r="A14" s="105" t="s">
        <v>80</v>
      </c>
      <c r="B14" s="90"/>
      <c r="C14" s="257"/>
      <c r="D14" s="258"/>
      <c r="E14" s="257"/>
      <c r="F14" s="258"/>
      <c r="G14" s="89"/>
      <c r="H14" s="192"/>
    </row>
    <row r="15" spans="1:8" ht="15.5" x14ac:dyDescent="0.35">
      <c r="A15" s="168" t="s">
        <v>3</v>
      </c>
      <c r="B15" s="148"/>
      <c r="C15" s="259"/>
      <c r="D15" s="260"/>
      <c r="E15" s="259"/>
      <c r="F15" s="260"/>
      <c r="G15" s="147"/>
      <c r="H15" s="195"/>
    </row>
    <row r="16" spans="1:8" ht="15.5" x14ac:dyDescent="0.35">
      <c r="A16" s="169" t="s">
        <v>19</v>
      </c>
      <c r="B16" s="63"/>
      <c r="C16" s="65"/>
      <c r="D16" s="75"/>
      <c r="E16" s="72"/>
      <c r="F16" s="75"/>
      <c r="G16" s="65"/>
      <c r="H16" s="184"/>
    </row>
    <row r="17" spans="1:8" ht="15.5" x14ac:dyDescent="0.35">
      <c r="A17" s="79" t="s">
        <v>20</v>
      </c>
      <c r="B17" s="149" t="s">
        <v>21</v>
      </c>
      <c r="C17" s="149" t="s">
        <v>61</v>
      </c>
      <c r="D17" s="154"/>
      <c r="E17" s="71" t="s">
        <v>61</v>
      </c>
      <c r="F17" s="74"/>
      <c r="G17" s="71" t="s">
        <v>18</v>
      </c>
      <c r="H17" s="187" t="s">
        <v>62</v>
      </c>
    </row>
    <row r="18" spans="1:8" ht="15.5" x14ac:dyDescent="0.35">
      <c r="A18" s="169" t="s">
        <v>11</v>
      </c>
      <c r="B18" s="150"/>
      <c r="C18" s="150"/>
      <c r="D18" s="27"/>
      <c r="E18" s="21"/>
      <c r="F18" s="63"/>
      <c r="G18" s="27"/>
      <c r="H18" s="184"/>
    </row>
    <row r="19" spans="1:8" ht="15.5" x14ac:dyDescent="0.35">
      <c r="A19" s="169" t="s">
        <v>22</v>
      </c>
      <c r="B19" s="151"/>
      <c r="C19" s="151"/>
      <c r="D19" s="27"/>
      <c r="E19" s="188"/>
      <c r="F19" s="66"/>
      <c r="G19" s="27"/>
      <c r="H19" s="186"/>
    </row>
    <row r="20" spans="1:8" ht="15.5" x14ac:dyDescent="0.35">
      <c r="A20" s="169" t="s">
        <v>12</v>
      </c>
      <c r="B20" s="152"/>
      <c r="C20" s="152"/>
      <c r="D20" s="27"/>
      <c r="E20" s="21"/>
      <c r="F20" s="66"/>
      <c r="G20" s="27"/>
      <c r="H20" s="184"/>
    </row>
    <row r="21" spans="1:8" ht="15.5" x14ac:dyDescent="0.35">
      <c r="A21" s="169" t="s">
        <v>22</v>
      </c>
      <c r="B21" s="151"/>
      <c r="C21" s="151"/>
      <c r="D21" s="27"/>
      <c r="E21" s="188"/>
      <c r="F21" s="66"/>
      <c r="G21" s="27"/>
      <c r="H21" s="186"/>
    </row>
    <row r="22" spans="1:8" ht="15.5" x14ac:dyDescent="0.35">
      <c r="A22" s="169" t="s">
        <v>13</v>
      </c>
      <c r="B22" s="152"/>
      <c r="C22" s="152"/>
      <c r="D22" s="27"/>
      <c r="E22" s="21"/>
      <c r="F22" s="66"/>
      <c r="G22" s="27"/>
      <c r="H22" s="184"/>
    </row>
    <row r="23" spans="1:8" ht="15.5" x14ac:dyDescent="0.35">
      <c r="A23" s="169" t="s">
        <v>22</v>
      </c>
      <c r="B23" s="151"/>
      <c r="C23" s="151"/>
      <c r="D23" s="27"/>
      <c r="E23" s="188"/>
      <c r="F23" s="66"/>
      <c r="G23" s="27"/>
      <c r="H23" s="186"/>
    </row>
    <row r="24" spans="1:8" ht="15.5" x14ac:dyDescent="0.35">
      <c r="A24" s="169" t="s">
        <v>14</v>
      </c>
      <c r="B24" s="152"/>
      <c r="C24" s="152"/>
      <c r="D24" s="27"/>
      <c r="E24" s="21"/>
      <c r="F24" s="66"/>
      <c r="G24" s="27"/>
      <c r="H24" s="184"/>
    </row>
    <row r="25" spans="1:8" ht="15.5" x14ac:dyDescent="0.35">
      <c r="A25" s="36" t="s">
        <v>22</v>
      </c>
      <c r="B25" s="155"/>
      <c r="C25" s="153"/>
      <c r="D25" s="24"/>
      <c r="E25" s="189"/>
      <c r="F25" s="66"/>
      <c r="G25" s="27"/>
      <c r="H25" s="186"/>
    </row>
    <row r="26" spans="1:8" ht="15.5" x14ac:dyDescent="0.35">
      <c r="A26" s="171" t="s">
        <v>23</v>
      </c>
      <c r="B26" s="148"/>
      <c r="C26" s="147"/>
      <c r="D26" s="157"/>
      <c r="E26" s="156"/>
      <c r="F26" s="157"/>
      <c r="G26" s="160"/>
      <c r="H26" s="172"/>
    </row>
    <row r="27" spans="1:8" ht="15.5" x14ac:dyDescent="0.35">
      <c r="A27" s="173" t="s">
        <v>24</v>
      </c>
      <c r="B27" s="123"/>
      <c r="C27" s="158"/>
      <c r="D27" s="123"/>
      <c r="E27" s="158"/>
      <c r="F27" s="123"/>
      <c r="G27" s="159"/>
      <c r="H27" s="174"/>
    </row>
    <row r="28" spans="1:8" ht="15.5" x14ac:dyDescent="0.35">
      <c r="A28" s="103" t="s">
        <v>25</v>
      </c>
      <c r="B28" s="88"/>
      <c r="C28" s="87"/>
      <c r="D28" s="88"/>
      <c r="E28" s="87"/>
      <c r="F28" s="88"/>
      <c r="G28" s="159"/>
      <c r="H28" s="175"/>
    </row>
    <row r="29" spans="1:8" ht="15.5" x14ac:dyDescent="0.35">
      <c r="A29" s="103" t="s">
        <v>92</v>
      </c>
      <c r="B29" s="22"/>
      <c r="C29" s="22"/>
      <c r="D29" s="88"/>
      <c r="E29" s="22"/>
      <c r="F29" s="88"/>
      <c r="G29" s="159"/>
      <c r="H29" s="196"/>
    </row>
    <row r="30" spans="1:8" ht="15.5" x14ac:dyDescent="0.35">
      <c r="A30" s="171" t="s">
        <v>103</v>
      </c>
      <c r="B30" s="148"/>
      <c r="C30" s="147"/>
      <c r="D30" s="157"/>
      <c r="E30" s="156"/>
      <c r="F30" s="157"/>
      <c r="G30" s="156"/>
      <c r="H30" s="190"/>
    </row>
    <row r="31" spans="1:8" ht="15.5" x14ac:dyDescent="0.35">
      <c r="A31" s="78" t="s">
        <v>27</v>
      </c>
      <c r="B31" s="63"/>
      <c r="C31" s="27"/>
      <c r="D31" s="27"/>
      <c r="E31" s="21"/>
      <c r="F31" s="27"/>
      <c r="G31" s="21"/>
      <c r="H31" s="170"/>
    </row>
    <row r="32" spans="1:8" ht="15.5" x14ac:dyDescent="0.35">
      <c r="A32" s="169" t="s">
        <v>28</v>
      </c>
      <c r="B32" s="66"/>
      <c r="C32" s="27"/>
      <c r="D32" s="27"/>
      <c r="E32" s="21"/>
      <c r="F32" s="27"/>
      <c r="G32" s="21"/>
      <c r="H32" s="170"/>
    </row>
    <row r="33" spans="1:8" ht="15.5" x14ac:dyDescent="0.35">
      <c r="A33" s="169" t="s">
        <v>29</v>
      </c>
      <c r="B33" s="66"/>
      <c r="C33" s="27"/>
      <c r="D33" s="27"/>
      <c r="E33" s="21"/>
      <c r="F33" s="27"/>
      <c r="G33" s="21"/>
      <c r="H33" s="170"/>
    </row>
    <row r="34" spans="1:8" ht="15.5" x14ac:dyDescent="0.35">
      <c r="A34" s="171" t="s">
        <v>104</v>
      </c>
      <c r="B34" s="157"/>
      <c r="C34" s="160"/>
      <c r="D34" s="157"/>
      <c r="E34" s="156"/>
      <c r="F34" s="157"/>
      <c r="G34" s="156"/>
      <c r="H34" s="172"/>
    </row>
    <row r="35" spans="1:8" ht="15.5" x14ac:dyDescent="0.35">
      <c r="A35" s="173" t="s">
        <v>30</v>
      </c>
      <c r="B35" s="123"/>
      <c r="C35" s="26"/>
      <c r="D35" s="26"/>
      <c r="E35" s="158"/>
      <c r="F35" s="123"/>
      <c r="G35" s="158"/>
      <c r="H35" s="176"/>
    </row>
    <row r="36" spans="1:8" ht="15.5" x14ac:dyDescent="0.35">
      <c r="A36" s="103" t="s">
        <v>98</v>
      </c>
      <c r="B36" s="22"/>
      <c r="C36" s="92"/>
      <c r="D36" s="26"/>
      <c r="E36" s="22"/>
      <c r="F36" s="88"/>
      <c r="G36" s="87"/>
      <c r="H36" s="166"/>
    </row>
    <row r="37" spans="1:8" ht="15.5" x14ac:dyDescent="0.35">
      <c r="A37" s="103" t="s">
        <v>99</v>
      </c>
      <c r="B37" s="88"/>
      <c r="C37" s="26"/>
      <c r="D37" s="26"/>
      <c r="E37" s="87"/>
      <c r="F37" s="88"/>
      <c r="G37" s="87"/>
      <c r="H37" s="177"/>
    </row>
    <row r="38" spans="1:8" ht="15.5" x14ac:dyDescent="0.35">
      <c r="A38" s="171" t="s">
        <v>182</v>
      </c>
      <c r="B38" s="157"/>
      <c r="C38" s="160"/>
      <c r="D38" s="160"/>
      <c r="E38" s="156"/>
      <c r="F38" s="157"/>
      <c r="G38" s="156"/>
      <c r="H38" s="172"/>
    </row>
    <row r="39" spans="1:8" ht="15.5" x14ac:dyDescent="0.35">
      <c r="A39" s="173" t="s">
        <v>105</v>
      </c>
      <c r="B39" s="123"/>
      <c r="C39" s="158"/>
      <c r="D39" s="123"/>
      <c r="E39" s="158"/>
      <c r="F39" s="123"/>
      <c r="G39" s="158"/>
      <c r="H39" s="176"/>
    </row>
    <row r="40" spans="1:8" ht="15.5" x14ac:dyDescent="0.35">
      <c r="A40" s="103" t="s">
        <v>32</v>
      </c>
      <c r="B40" s="88"/>
      <c r="C40" s="87"/>
      <c r="D40" s="88"/>
      <c r="E40" s="87"/>
      <c r="F40" s="88"/>
      <c r="G40" s="87"/>
      <c r="H40" s="166"/>
    </row>
    <row r="41" spans="1:8" ht="16" thickBot="1" x14ac:dyDescent="0.4">
      <c r="A41" s="178" t="s">
        <v>33</v>
      </c>
      <c r="B41" s="179"/>
      <c r="C41" s="180"/>
      <c r="D41" s="179"/>
      <c r="E41" s="180"/>
      <c r="F41" s="179"/>
      <c r="G41" s="180"/>
      <c r="H41" s="181"/>
    </row>
  </sheetData>
  <mergeCells count="21">
    <mergeCell ref="G5:H5"/>
    <mergeCell ref="C9:D9"/>
    <mergeCell ref="E9:F9"/>
    <mergeCell ref="C10:D10"/>
    <mergeCell ref="E10:F10"/>
    <mergeCell ref="C7:D7"/>
    <mergeCell ref="E7:F7"/>
    <mergeCell ref="C5:D5"/>
    <mergeCell ref="C6:D6"/>
    <mergeCell ref="E5:F5"/>
    <mergeCell ref="E6:F6"/>
    <mergeCell ref="C11:D11"/>
    <mergeCell ref="E11:F11"/>
    <mergeCell ref="C15:D15"/>
    <mergeCell ref="E15:F15"/>
    <mergeCell ref="C12:D12"/>
    <mergeCell ref="E12:F12"/>
    <mergeCell ref="C13:D13"/>
    <mergeCell ref="E13:F13"/>
    <mergeCell ref="C14:D14"/>
    <mergeCell ref="E14:F14"/>
  </mergeCells>
  <phoneticPr fontId="0" type="noConversion"/>
  <printOptions horizontalCentered="1" verticalCentered="1"/>
  <pageMargins left="0.39370078740157483" right="0.39370078740157483" top="0.98425196850393704" bottom="0.98425196850393704" header="0.51181102362204722" footer="0.51181102362204722"/>
  <pageSetup paperSize="9" orientation="portrait" blackAndWhite="1" horizontalDpi="300" verticalDpi="300" r:id="rId1"/>
  <headerFooter alignWithMargins="0">
    <oddHeader>&amp;C&amp;20FRYGT OG BÆVEN A/S</oddHeader>
    <oddFooter>&amp;CSide 6</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9">
    <pageSetUpPr fitToPage="1"/>
  </sheetPr>
  <dimension ref="A1:I29"/>
  <sheetViews>
    <sheetView showGridLines="0" zoomScale="40" zoomScaleNormal="40" zoomScalePageLayoutView="150" workbookViewId="0">
      <selection activeCell="A14" sqref="A14"/>
    </sheetView>
  </sheetViews>
  <sheetFormatPr defaultColWidth="9.1796875" defaultRowHeight="12.5" x14ac:dyDescent="0.25"/>
  <cols>
    <col min="1" max="1" width="19.6328125" style="4" customWidth="1"/>
    <col min="2" max="2" width="15.6328125" style="4" customWidth="1"/>
    <col min="3" max="8" width="9.1796875" style="4"/>
    <col min="9" max="9" width="2.36328125" style="4" customWidth="1"/>
    <col min="10" max="16384" width="9.1796875" style="4"/>
  </cols>
  <sheetData>
    <row r="1" spans="1:9" ht="23.5" x14ac:dyDescent="0.55000000000000004">
      <c r="A1" s="11" t="s">
        <v>161</v>
      </c>
    </row>
    <row r="2" spans="1:9" ht="15.5" x14ac:dyDescent="0.35">
      <c r="B2" s="3"/>
      <c r="C2" s="3"/>
      <c r="D2" s="3"/>
      <c r="E2" s="3"/>
      <c r="F2" s="3"/>
      <c r="G2" s="3"/>
      <c r="H2" s="3"/>
      <c r="I2" s="6"/>
    </row>
    <row r="3" spans="1:9" ht="18.5" x14ac:dyDescent="0.45">
      <c r="A3" s="12" t="s">
        <v>165</v>
      </c>
      <c r="B3" s="3"/>
      <c r="C3" s="3"/>
      <c r="D3" s="3"/>
      <c r="E3" s="3"/>
      <c r="F3" s="3"/>
      <c r="G3" s="3"/>
      <c r="H3" s="3"/>
      <c r="I3" s="6"/>
    </row>
    <row r="4" spans="1:9" ht="16" thickBot="1" x14ac:dyDescent="0.4">
      <c r="A4" s="13" t="s">
        <v>180</v>
      </c>
      <c r="B4" s="3"/>
      <c r="C4" s="3"/>
      <c r="D4" s="3"/>
      <c r="E4" s="3"/>
      <c r="F4" s="3"/>
      <c r="G4" s="3"/>
      <c r="H4" s="3"/>
      <c r="I4" s="6"/>
    </row>
    <row r="5" spans="1:9" ht="15.5" x14ac:dyDescent="0.3">
      <c r="A5" s="161"/>
      <c r="B5" s="162"/>
      <c r="C5" s="265" t="s">
        <v>15</v>
      </c>
      <c r="D5" s="271"/>
      <c r="E5" s="274" t="s">
        <v>16</v>
      </c>
      <c r="F5" s="275"/>
      <c r="G5" s="265" t="s">
        <v>17</v>
      </c>
      <c r="H5" s="266"/>
      <c r="I5" s="6"/>
    </row>
    <row r="6" spans="1:9" ht="15.5" x14ac:dyDescent="0.3">
      <c r="A6" s="45" t="s">
        <v>91</v>
      </c>
      <c r="B6" s="219"/>
      <c r="C6" s="284">
        <v>2023</v>
      </c>
      <c r="D6" s="285"/>
      <c r="E6" s="286">
        <v>2023</v>
      </c>
      <c r="F6" s="287"/>
      <c r="G6" s="220" t="s">
        <v>18</v>
      </c>
      <c r="H6" s="221" t="s">
        <v>90</v>
      </c>
      <c r="I6" s="6"/>
    </row>
    <row r="7" spans="1:9" ht="21" customHeight="1" x14ac:dyDescent="0.35">
      <c r="A7" s="78" t="s">
        <v>44</v>
      </c>
      <c r="B7" s="63"/>
      <c r="C7" s="269"/>
      <c r="D7" s="270"/>
      <c r="E7" s="269"/>
      <c r="F7" s="283"/>
      <c r="G7" s="61"/>
      <c r="H7" s="165"/>
      <c r="I7" s="6"/>
    </row>
    <row r="8" spans="1:9" ht="15.5" x14ac:dyDescent="0.35">
      <c r="A8" s="103" t="s">
        <v>184</v>
      </c>
      <c r="B8" s="88"/>
      <c r="C8" s="142"/>
      <c r="D8" s="143"/>
      <c r="E8" s="142"/>
      <c r="F8" s="144"/>
      <c r="G8" s="87"/>
      <c r="H8" s="177"/>
      <c r="I8" s="6"/>
    </row>
    <row r="9" spans="1:9" ht="15.5" x14ac:dyDescent="0.35">
      <c r="A9" s="103" t="s">
        <v>76</v>
      </c>
      <c r="B9" s="88"/>
      <c r="C9" s="267"/>
      <c r="D9" s="268"/>
      <c r="E9" s="267"/>
      <c r="F9" s="278"/>
      <c r="G9" s="87"/>
      <c r="H9" s="177"/>
      <c r="I9" s="6"/>
    </row>
    <row r="10" spans="1:9" ht="15.5" x14ac:dyDescent="0.35">
      <c r="A10" s="103" t="s">
        <v>77</v>
      </c>
      <c r="B10" s="88"/>
      <c r="C10" s="267"/>
      <c r="D10" s="268"/>
      <c r="E10" s="267"/>
      <c r="F10" s="278"/>
      <c r="G10" s="87"/>
      <c r="H10" s="177"/>
      <c r="I10" s="6"/>
    </row>
    <row r="11" spans="1:9" ht="15.5" x14ac:dyDescent="0.35">
      <c r="A11" s="103" t="s">
        <v>96</v>
      </c>
      <c r="B11" s="88"/>
      <c r="C11" s="267"/>
      <c r="D11" s="268"/>
      <c r="E11" s="267"/>
      <c r="F11" s="278"/>
      <c r="G11" s="87"/>
      <c r="H11" s="177"/>
      <c r="I11" s="6"/>
    </row>
    <row r="12" spans="1:9" ht="15.5" x14ac:dyDescent="0.35">
      <c r="A12" s="103" t="s">
        <v>185</v>
      </c>
      <c r="B12" s="88"/>
      <c r="C12" s="267"/>
      <c r="D12" s="268"/>
      <c r="E12" s="267"/>
      <c r="F12" s="278"/>
      <c r="G12" s="87"/>
      <c r="H12" s="177"/>
      <c r="I12" s="6"/>
    </row>
    <row r="13" spans="1:9" ht="15.5" x14ac:dyDescent="0.35">
      <c r="A13" s="171" t="s">
        <v>97</v>
      </c>
      <c r="B13" s="157"/>
      <c r="C13" s="279"/>
      <c r="D13" s="280"/>
      <c r="E13" s="279"/>
      <c r="F13" s="280"/>
      <c r="G13" s="156"/>
      <c r="H13" s="225"/>
      <c r="I13" s="6"/>
    </row>
    <row r="14" spans="1:9" ht="17.25" customHeight="1" x14ac:dyDescent="0.35">
      <c r="A14" s="223" t="s">
        <v>188</v>
      </c>
      <c r="B14" s="94"/>
      <c r="C14" s="281"/>
      <c r="D14" s="282"/>
      <c r="E14" s="281"/>
      <c r="F14" s="282"/>
      <c r="G14" s="93"/>
      <c r="H14" s="224"/>
      <c r="I14" s="6"/>
    </row>
    <row r="15" spans="1:9" ht="15.5" x14ac:dyDescent="0.35">
      <c r="A15" s="173" t="s">
        <v>24</v>
      </c>
      <c r="B15" s="123"/>
      <c r="C15" s="158"/>
      <c r="D15" s="123"/>
      <c r="E15" s="158"/>
      <c r="F15" s="123"/>
      <c r="G15" s="159"/>
      <c r="H15" s="174"/>
      <c r="I15" s="6"/>
    </row>
    <row r="16" spans="1:9" ht="15.5" x14ac:dyDescent="0.35">
      <c r="A16" s="103" t="s">
        <v>25</v>
      </c>
      <c r="B16" s="88"/>
      <c r="C16" s="87"/>
      <c r="D16" s="88"/>
      <c r="E16" s="87"/>
      <c r="F16" s="88"/>
      <c r="G16" s="159"/>
      <c r="H16" s="175"/>
      <c r="I16" s="6"/>
    </row>
    <row r="17" spans="1:9" ht="15.5" x14ac:dyDescent="0.35">
      <c r="A17" s="103" t="s">
        <v>26</v>
      </c>
      <c r="B17" s="22"/>
      <c r="C17" s="22"/>
      <c r="D17" s="88"/>
      <c r="E17" s="22"/>
      <c r="F17" s="88"/>
      <c r="G17" s="159"/>
      <c r="H17" s="196"/>
      <c r="I17" s="6"/>
    </row>
    <row r="18" spans="1:9" ht="15.5" x14ac:dyDescent="0.35">
      <c r="A18" s="171" t="s">
        <v>103</v>
      </c>
      <c r="B18" s="148"/>
      <c r="C18" s="147"/>
      <c r="D18" s="157"/>
      <c r="E18" s="156"/>
      <c r="F18" s="157"/>
      <c r="G18" s="156"/>
      <c r="H18" s="190"/>
      <c r="I18" s="6"/>
    </row>
    <row r="19" spans="1:9" ht="15.5" x14ac:dyDescent="0.35">
      <c r="A19" s="78" t="s">
        <v>27</v>
      </c>
      <c r="B19" s="63"/>
      <c r="C19" s="27"/>
      <c r="D19" s="27"/>
      <c r="E19" s="21"/>
      <c r="F19" s="27"/>
      <c r="G19" s="21"/>
      <c r="H19" s="170"/>
      <c r="I19" s="6"/>
    </row>
    <row r="20" spans="1:9" ht="15.5" x14ac:dyDescent="0.35">
      <c r="A20" s="169" t="s">
        <v>28</v>
      </c>
      <c r="B20" s="66"/>
      <c r="C20" s="27"/>
      <c r="D20" s="27"/>
      <c r="E20" s="21"/>
      <c r="F20" s="27"/>
      <c r="G20" s="21"/>
      <c r="H20" s="170"/>
      <c r="I20" s="6"/>
    </row>
    <row r="21" spans="1:9" ht="15.5" x14ac:dyDescent="0.35">
      <c r="A21" s="169" t="s">
        <v>29</v>
      </c>
      <c r="B21" s="66"/>
      <c r="C21" s="27"/>
      <c r="D21" s="27"/>
      <c r="E21" s="21"/>
      <c r="F21" s="27"/>
      <c r="G21" s="21"/>
      <c r="H21" s="170"/>
      <c r="I21" s="6"/>
    </row>
    <row r="22" spans="1:9" ht="15.5" x14ac:dyDescent="0.35">
      <c r="A22" s="171" t="s">
        <v>104</v>
      </c>
      <c r="B22" s="157"/>
      <c r="C22" s="160"/>
      <c r="D22" s="157"/>
      <c r="E22" s="156"/>
      <c r="F22" s="157"/>
      <c r="G22" s="156"/>
      <c r="H22" s="172"/>
      <c r="I22" s="6"/>
    </row>
    <row r="23" spans="1:9" ht="16.5" customHeight="1" x14ac:dyDescent="0.35">
      <c r="A23" s="173" t="s">
        <v>30</v>
      </c>
      <c r="B23" s="123"/>
      <c r="C23" s="26"/>
      <c r="D23" s="26"/>
      <c r="E23" s="158"/>
      <c r="F23" s="123"/>
      <c r="G23" s="158"/>
      <c r="H23" s="176"/>
      <c r="I23" s="6"/>
    </row>
    <row r="24" spans="1:9" ht="15.5" x14ac:dyDescent="0.35">
      <c r="A24" s="103" t="s">
        <v>31</v>
      </c>
      <c r="B24" s="22"/>
      <c r="C24" s="92"/>
      <c r="D24" s="26"/>
      <c r="E24" s="22"/>
      <c r="F24" s="88"/>
      <c r="G24" s="87"/>
      <c r="H24" s="166"/>
      <c r="I24" s="6"/>
    </row>
    <row r="25" spans="1:9" ht="15.5" x14ac:dyDescent="0.35">
      <c r="A25" s="103" t="s">
        <v>4</v>
      </c>
      <c r="B25" s="88"/>
      <c r="C25" s="26"/>
      <c r="D25" s="26"/>
      <c r="E25" s="87"/>
      <c r="F25" s="88"/>
      <c r="G25" s="87"/>
      <c r="H25" s="177"/>
      <c r="I25" s="6"/>
    </row>
    <row r="26" spans="1:9" ht="15.5" x14ac:dyDescent="0.35">
      <c r="A26" s="171" t="s">
        <v>182</v>
      </c>
      <c r="B26" s="157"/>
      <c r="C26" s="160"/>
      <c r="D26" s="160"/>
      <c r="E26" s="156"/>
      <c r="F26" s="157"/>
      <c r="G26" s="156"/>
      <c r="H26" s="172"/>
      <c r="I26" s="6"/>
    </row>
    <row r="27" spans="1:9" ht="15.5" x14ac:dyDescent="0.35">
      <c r="A27" s="173" t="s">
        <v>105</v>
      </c>
      <c r="B27" s="123"/>
      <c r="C27" s="158"/>
      <c r="D27" s="123"/>
      <c r="E27" s="158"/>
      <c r="F27" s="123"/>
      <c r="G27" s="158"/>
      <c r="H27" s="176"/>
      <c r="I27" s="6"/>
    </row>
    <row r="28" spans="1:9" ht="15.5" x14ac:dyDescent="0.35">
      <c r="A28" s="103" t="s">
        <v>32</v>
      </c>
      <c r="B28" s="88"/>
      <c r="C28" s="87"/>
      <c r="D28" s="222"/>
      <c r="E28" s="87"/>
      <c r="F28" s="88"/>
      <c r="G28" s="87"/>
      <c r="H28" s="166"/>
      <c r="I28" s="6"/>
    </row>
    <row r="29" spans="1:9" ht="16" thickBot="1" x14ac:dyDescent="0.4">
      <c r="A29" s="178" t="s">
        <v>33</v>
      </c>
      <c r="B29" s="179"/>
      <c r="C29" s="180"/>
      <c r="D29" s="179"/>
      <c r="E29" s="180"/>
      <c r="F29" s="179"/>
      <c r="G29" s="180"/>
      <c r="H29" s="181"/>
      <c r="I29" s="6"/>
    </row>
  </sheetData>
  <mergeCells count="19">
    <mergeCell ref="C7:D7"/>
    <mergeCell ref="E7:F7"/>
    <mergeCell ref="C5:D5"/>
    <mergeCell ref="E5:F5"/>
    <mergeCell ref="G5:H5"/>
    <mergeCell ref="C6:D6"/>
    <mergeCell ref="E6:F6"/>
    <mergeCell ref="C9:D9"/>
    <mergeCell ref="E9:F9"/>
    <mergeCell ref="C10:D10"/>
    <mergeCell ref="E10:F10"/>
    <mergeCell ref="C11:D11"/>
    <mergeCell ref="E11:F11"/>
    <mergeCell ref="C12:D12"/>
    <mergeCell ref="E12:F12"/>
    <mergeCell ref="C13:D13"/>
    <mergeCell ref="E13:F13"/>
    <mergeCell ref="C14:D14"/>
    <mergeCell ref="E14:F14"/>
  </mergeCells>
  <phoneticPr fontId="0" type="noConversion"/>
  <printOptions horizontalCentered="1" verticalCentered="1"/>
  <pageMargins left="0.74803149606299213" right="0.74803149606299213" top="0.78740157480314965" bottom="0.59055118110236227" header="0.51181102362204722" footer="0.51181102362204722"/>
  <pageSetup paperSize="9" orientation="portrait" blackAndWhite="1" horizontalDpi="300" verticalDpi="300"/>
  <headerFooter alignWithMargins="0">
    <oddHeader>&amp;C&amp;20FRYGT OG BÆVEN A/S</oddHeader>
    <oddFooter>&amp;CSide 8</oddFoot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0">
    <pageSetUpPr fitToPage="1"/>
  </sheetPr>
  <dimension ref="A1:E34"/>
  <sheetViews>
    <sheetView showGridLines="0" tabSelected="1" zoomScale="64" zoomScaleNormal="64" zoomScalePageLayoutView="150" workbookViewId="0">
      <selection activeCell="A4" sqref="A4"/>
    </sheetView>
  </sheetViews>
  <sheetFormatPr defaultColWidth="9.1796875" defaultRowHeight="12.5" x14ac:dyDescent="0.25"/>
  <cols>
    <col min="1" max="1" width="33.36328125" style="4" customWidth="1"/>
    <col min="2" max="2" width="9.6328125" style="4" customWidth="1"/>
    <col min="3" max="3" width="13" style="4" customWidth="1"/>
    <col min="4" max="4" width="9.6328125" style="4" customWidth="1"/>
    <col min="5" max="5" width="13.36328125" style="4" customWidth="1"/>
    <col min="6" max="16384" width="9.1796875" style="4"/>
  </cols>
  <sheetData>
    <row r="1" spans="1:5" ht="23.5" x14ac:dyDescent="0.55000000000000004">
      <c r="A1" s="11" t="s">
        <v>161</v>
      </c>
      <c r="B1" s="3"/>
      <c r="C1" s="3"/>
      <c r="D1" s="3"/>
      <c r="E1" s="3"/>
    </row>
    <row r="2" spans="1:5" ht="15.5" x14ac:dyDescent="0.35">
      <c r="B2" s="3"/>
      <c r="C2" s="3"/>
      <c r="D2" s="3"/>
      <c r="E2" s="3"/>
    </row>
    <row r="3" spans="1:5" ht="18.5" x14ac:dyDescent="0.45">
      <c r="A3" s="12" t="s">
        <v>165</v>
      </c>
      <c r="B3" s="3"/>
      <c r="C3" s="3"/>
      <c r="D3" s="3"/>
      <c r="E3" s="3"/>
    </row>
    <row r="4" spans="1:5" ht="16" thickBot="1" x14ac:dyDescent="0.4">
      <c r="A4" s="13" t="s">
        <v>192</v>
      </c>
      <c r="B4" s="5"/>
      <c r="C4" s="3"/>
      <c r="D4" s="3"/>
      <c r="E4" s="3"/>
    </row>
    <row r="5" spans="1:5" ht="21" customHeight="1" x14ac:dyDescent="0.25">
      <c r="A5" s="237"/>
      <c r="B5" s="288" t="s">
        <v>155</v>
      </c>
      <c r="C5" s="289"/>
      <c r="D5" s="288" t="s">
        <v>156</v>
      </c>
      <c r="E5" s="290"/>
    </row>
    <row r="6" spans="1:5" ht="15.5" x14ac:dyDescent="0.35">
      <c r="A6" s="238" t="s">
        <v>44</v>
      </c>
      <c r="B6" s="227"/>
      <c r="C6" s="63"/>
      <c r="D6" s="229"/>
      <c r="E6" s="239"/>
    </row>
    <row r="7" spans="1:5" ht="15.5" x14ac:dyDescent="0.35">
      <c r="A7" s="36" t="s">
        <v>0</v>
      </c>
      <c r="B7" s="64"/>
      <c r="C7" s="66"/>
      <c r="D7" s="231"/>
      <c r="E7" s="138"/>
    </row>
    <row r="8" spans="1:5" ht="15.5" x14ac:dyDescent="0.35">
      <c r="A8" s="41" t="s">
        <v>46</v>
      </c>
      <c r="B8" s="226"/>
      <c r="C8" s="228"/>
      <c r="D8" s="233"/>
      <c r="E8" s="240"/>
    </row>
    <row r="9" spans="1:5" ht="15.5" x14ac:dyDescent="0.35">
      <c r="A9" s="41" t="s">
        <v>47</v>
      </c>
      <c r="B9" s="226"/>
      <c r="C9" s="228"/>
      <c r="D9" s="233"/>
      <c r="E9" s="240"/>
    </row>
    <row r="10" spans="1:5" ht="15.5" x14ac:dyDescent="0.35">
      <c r="A10" s="241" t="s">
        <v>186</v>
      </c>
      <c r="B10" s="156"/>
      <c r="C10" s="157"/>
      <c r="D10" s="156"/>
      <c r="E10" s="172"/>
    </row>
    <row r="11" spans="1:5" ht="15.5" x14ac:dyDescent="0.35">
      <c r="A11" s="238" t="s">
        <v>45</v>
      </c>
      <c r="B11" s="227"/>
      <c r="C11" s="63"/>
      <c r="D11" s="229"/>
      <c r="E11" s="239"/>
    </row>
    <row r="12" spans="1:5" ht="15.5" x14ac:dyDescent="0.35">
      <c r="A12" s="36" t="s">
        <v>48</v>
      </c>
      <c r="B12" s="234"/>
      <c r="C12" s="66"/>
      <c r="D12" s="235"/>
      <c r="E12" s="138"/>
    </row>
    <row r="13" spans="1:5" ht="15.5" x14ac:dyDescent="0.35">
      <c r="A13" s="36" t="s">
        <v>1</v>
      </c>
      <c r="B13" s="234"/>
      <c r="C13" s="66"/>
      <c r="D13" s="235"/>
      <c r="E13" s="138"/>
    </row>
    <row r="14" spans="1:5" ht="15.5" x14ac:dyDescent="0.35">
      <c r="A14" s="36" t="s">
        <v>100</v>
      </c>
      <c r="B14" s="234"/>
      <c r="C14" s="66"/>
      <c r="D14" s="235"/>
      <c r="E14" s="138"/>
    </row>
    <row r="15" spans="1:5" ht="15.5" x14ac:dyDescent="0.35">
      <c r="A15" s="241" t="s">
        <v>187</v>
      </c>
      <c r="B15" s="236"/>
      <c r="C15" s="157"/>
      <c r="D15" s="236"/>
      <c r="E15" s="172"/>
    </row>
    <row r="16" spans="1:5" ht="15.5" x14ac:dyDescent="0.35">
      <c r="A16" s="47" t="s">
        <v>107</v>
      </c>
      <c r="B16" s="229"/>
      <c r="C16" s="230"/>
      <c r="D16" s="229"/>
      <c r="E16" s="239"/>
    </row>
    <row r="17" spans="1:5" ht="15.5" x14ac:dyDescent="0.35">
      <c r="A17" s="42" t="s">
        <v>101</v>
      </c>
      <c r="B17" s="231"/>
      <c r="C17" s="232"/>
      <c r="D17" s="231"/>
      <c r="E17" s="138"/>
    </row>
    <row r="18" spans="1:5" ht="15.5" x14ac:dyDescent="0.35">
      <c r="A18" s="42" t="s">
        <v>189</v>
      </c>
      <c r="B18" s="231"/>
      <c r="C18" s="232"/>
      <c r="D18" s="231"/>
      <c r="E18" s="138"/>
    </row>
    <row r="19" spans="1:5" ht="15.5" x14ac:dyDescent="0.35">
      <c r="A19" s="42" t="s">
        <v>49</v>
      </c>
      <c r="B19" s="235"/>
      <c r="C19" s="232"/>
      <c r="D19" s="235"/>
      <c r="E19" s="138"/>
    </row>
    <row r="20" spans="1:5" ht="15.5" x14ac:dyDescent="0.35">
      <c r="A20" s="248" t="s">
        <v>191</v>
      </c>
      <c r="B20" s="231"/>
      <c r="C20" s="232"/>
      <c r="D20" s="231"/>
      <c r="E20" s="138"/>
    </row>
    <row r="21" spans="1:5" ht="15.5" x14ac:dyDescent="0.35">
      <c r="A21" s="248" t="s">
        <v>190</v>
      </c>
      <c r="B21" s="231"/>
      <c r="C21" s="232"/>
      <c r="D21" s="231"/>
      <c r="E21" s="138"/>
    </row>
    <row r="22" spans="1:5" ht="15.5" x14ac:dyDescent="0.35">
      <c r="A22" s="241" t="s">
        <v>50</v>
      </c>
      <c r="B22" s="236"/>
      <c r="C22" s="157"/>
      <c r="D22" s="236"/>
      <c r="E22" s="172"/>
    </row>
    <row r="23" spans="1:5" ht="15.5" x14ac:dyDescent="0.35">
      <c r="A23" s="47"/>
      <c r="B23" s="229"/>
      <c r="C23" s="230"/>
      <c r="D23" s="229"/>
      <c r="E23" s="239"/>
    </row>
    <row r="24" spans="1:5" ht="15.5" x14ac:dyDescent="0.35">
      <c r="A24" s="42" t="s">
        <v>108</v>
      </c>
      <c r="B24" s="231"/>
      <c r="C24" s="232"/>
      <c r="D24" s="231"/>
      <c r="E24" s="138"/>
    </row>
    <row r="25" spans="1:5" ht="15.5" x14ac:dyDescent="0.35">
      <c r="A25" s="42" t="s">
        <v>109</v>
      </c>
      <c r="B25" s="231"/>
      <c r="C25" s="232"/>
      <c r="D25" s="231"/>
      <c r="E25" s="138"/>
    </row>
    <row r="26" spans="1:5" ht="15.5" x14ac:dyDescent="0.35">
      <c r="A26" s="42" t="s">
        <v>189</v>
      </c>
      <c r="B26" s="231"/>
      <c r="C26" s="232"/>
      <c r="D26" s="231"/>
      <c r="E26" s="138"/>
    </row>
    <row r="27" spans="1:5" ht="15.5" x14ac:dyDescent="0.35">
      <c r="A27" s="42" t="s">
        <v>51</v>
      </c>
      <c r="B27" s="235"/>
      <c r="C27" s="232"/>
      <c r="D27" s="235"/>
      <c r="E27" s="138"/>
    </row>
    <row r="28" spans="1:5" ht="15.5" x14ac:dyDescent="0.35">
      <c r="A28" s="241" t="s">
        <v>52</v>
      </c>
      <c r="B28" s="236"/>
      <c r="C28" s="157"/>
      <c r="D28" s="236"/>
      <c r="E28" s="172"/>
    </row>
    <row r="29" spans="1:5" ht="15.5" x14ac:dyDescent="0.35">
      <c r="A29" s="47"/>
      <c r="B29" s="229"/>
      <c r="C29" s="230"/>
      <c r="D29" s="229"/>
      <c r="E29" s="239"/>
    </row>
    <row r="30" spans="1:5" ht="15.5" x14ac:dyDescent="0.35">
      <c r="A30" s="42" t="s">
        <v>110</v>
      </c>
      <c r="B30" s="231"/>
      <c r="C30" s="232"/>
      <c r="D30" s="231"/>
      <c r="E30" s="138"/>
    </row>
    <row r="31" spans="1:5" ht="15.5" x14ac:dyDescent="0.35">
      <c r="A31" s="42" t="s">
        <v>111</v>
      </c>
      <c r="B31" s="231"/>
      <c r="C31" s="232"/>
      <c r="D31" s="231"/>
      <c r="E31" s="138"/>
    </row>
    <row r="32" spans="1:5" ht="15.5" x14ac:dyDescent="0.35">
      <c r="A32" s="42" t="s">
        <v>189</v>
      </c>
      <c r="B32" s="231"/>
      <c r="C32" s="232"/>
      <c r="D32" s="231"/>
      <c r="E32" s="138"/>
    </row>
    <row r="33" spans="1:5" ht="15.5" x14ac:dyDescent="0.35">
      <c r="A33" s="42" t="s">
        <v>112</v>
      </c>
      <c r="B33" s="235"/>
      <c r="C33" s="232"/>
      <c r="D33" s="235"/>
      <c r="E33" s="138"/>
    </row>
    <row r="34" spans="1:5" ht="16" thickBot="1" x14ac:dyDescent="0.4">
      <c r="A34" s="135" t="s">
        <v>113</v>
      </c>
      <c r="B34" s="242"/>
      <c r="C34" s="243"/>
      <c r="D34" s="242"/>
      <c r="E34" s="244"/>
    </row>
  </sheetData>
  <mergeCells count="2">
    <mergeCell ref="B5:C5"/>
    <mergeCell ref="D5:E5"/>
  </mergeCells>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blackAndWhite="1" horizontalDpi="300" verticalDpi="300"/>
  <headerFooter alignWithMargins="0">
    <oddHeader>&amp;C&amp;20FRYGT OG BÆVEN A/S</oddHeader>
    <oddFooter>&amp;CSide 9</oddFooter>
  </headerFooter>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1">
    <pageSetUpPr fitToPage="1"/>
  </sheetPr>
  <dimension ref="A1:H48"/>
  <sheetViews>
    <sheetView showGridLines="0" zoomScale="46" zoomScaleNormal="46" zoomScalePageLayoutView="150" workbookViewId="0">
      <selection activeCell="D38" sqref="D38"/>
    </sheetView>
  </sheetViews>
  <sheetFormatPr defaultColWidth="9.1796875" defaultRowHeight="12.5" x14ac:dyDescent="0.25"/>
  <cols>
    <col min="1" max="1" width="22.36328125" style="8" customWidth="1"/>
    <col min="2" max="2" width="14.36328125" style="8" customWidth="1"/>
    <col min="3" max="3" width="14.1796875" style="8" customWidth="1"/>
    <col min="4" max="4" width="14.36328125" style="8" customWidth="1"/>
    <col min="5" max="5" width="9.1796875" style="8"/>
    <col min="6" max="6" width="20.1796875" style="8" customWidth="1"/>
    <col min="7" max="9" width="14.36328125" style="8" customWidth="1"/>
    <col min="10" max="16384" width="9.1796875" style="8"/>
  </cols>
  <sheetData>
    <row r="1" spans="1:8" ht="23.5" x14ac:dyDescent="0.55000000000000004">
      <c r="A1" s="11" t="s">
        <v>161</v>
      </c>
    </row>
    <row r="3" spans="1:8" ht="18.5" x14ac:dyDescent="0.45">
      <c r="A3" s="12" t="s">
        <v>165</v>
      </c>
    </row>
    <row r="4" spans="1:8" ht="16" thickBot="1" x14ac:dyDescent="0.4">
      <c r="A4" s="13" t="s">
        <v>53</v>
      </c>
    </row>
    <row r="5" spans="1:8" ht="15.5" x14ac:dyDescent="0.35">
      <c r="A5" s="208" t="s">
        <v>4</v>
      </c>
      <c r="B5" s="217">
        <v>311</v>
      </c>
      <c r="E5" s="27"/>
    </row>
    <row r="6" spans="1:8" ht="15.5" x14ac:dyDescent="0.35">
      <c r="A6" s="169" t="s">
        <v>24</v>
      </c>
      <c r="B6" s="184">
        <v>800</v>
      </c>
      <c r="C6" s="210"/>
      <c r="D6" s="216"/>
      <c r="E6" s="27"/>
    </row>
    <row r="7" spans="1:8" ht="15.5" x14ac:dyDescent="0.35">
      <c r="A7" s="169" t="s">
        <v>54</v>
      </c>
      <c r="B7" s="184">
        <v>35</v>
      </c>
      <c r="C7" s="210"/>
      <c r="D7" s="216"/>
      <c r="E7" s="27"/>
    </row>
    <row r="8" spans="1:8" ht="16" thickBot="1" x14ac:dyDescent="0.4">
      <c r="A8" s="82" t="s">
        <v>56</v>
      </c>
      <c r="B8" s="218">
        <v>260</v>
      </c>
      <c r="C8" s="210"/>
      <c r="D8" s="216"/>
      <c r="E8" s="27"/>
    </row>
    <row r="9" spans="1:8" ht="15.5" x14ac:dyDescent="0.35">
      <c r="A9" s="27"/>
      <c r="B9" s="27"/>
      <c r="C9" s="27"/>
      <c r="D9" s="27"/>
      <c r="E9" s="27"/>
    </row>
    <row r="10" spans="1:8" ht="15.5" x14ac:dyDescent="0.35">
      <c r="A10" s="199" t="s">
        <v>57</v>
      </c>
      <c r="B10" s="26"/>
      <c r="C10" s="26"/>
      <c r="D10" s="26"/>
      <c r="E10" s="27"/>
    </row>
    <row r="11" spans="1:8" ht="15.5" x14ac:dyDescent="0.25">
      <c r="A11" s="116"/>
      <c r="B11" s="202" t="s">
        <v>157</v>
      </c>
      <c r="C11" s="120" t="s">
        <v>155</v>
      </c>
      <c r="D11" s="122" t="s">
        <v>156</v>
      </c>
      <c r="E11" s="201"/>
      <c r="F11" s="201"/>
      <c r="G11" s="201"/>
      <c r="H11" s="201"/>
    </row>
    <row r="12" spans="1:8" ht="15.5" x14ac:dyDescent="0.25">
      <c r="A12" s="117"/>
      <c r="B12" s="203" t="s">
        <v>58</v>
      </c>
      <c r="C12" s="121" t="s">
        <v>58</v>
      </c>
      <c r="D12" s="185" t="s">
        <v>58</v>
      </c>
      <c r="E12" s="201"/>
      <c r="F12" s="201"/>
      <c r="G12" s="201"/>
      <c r="H12" s="201"/>
    </row>
    <row r="13" spans="1:8" ht="15.5" x14ac:dyDescent="0.35">
      <c r="A13" s="158" t="s">
        <v>11</v>
      </c>
      <c r="B13" s="204"/>
      <c r="C13" s="204"/>
      <c r="D13" s="205"/>
      <c r="E13" s="27"/>
    </row>
    <row r="14" spans="1:8" ht="15.5" x14ac:dyDescent="0.35">
      <c r="A14" s="89" t="s">
        <v>59</v>
      </c>
      <c r="B14" s="206"/>
      <c r="C14" s="206"/>
      <c r="D14" s="207"/>
      <c r="E14" s="27"/>
    </row>
    <row r="15" spans="1:8" ht="15.5" x14ac:dyDescent="0.35">
      <c r="A15" s="158" t="s">
        <v>12</v>
      </c>
      <c r="B15" s="204"/>
      <c r="C15" s="204"/>
      <c r="D15" s="205"/>
      <c r="E15" s="27"/>
    </row>
    <row r="16" spans="1:8" ht="15.5" x14ac:dyDescent="0.35">
      <c r="A16" s="89" t="s">
        <v>59</v>
      </c>
      <c r="B16" s="206"/>
      <c r="C16" s="206"/>
      <c r="D16" s="207"/>
      <c r="E16" s="27"/>
    </row>
    <row r="17" spans="1:5" ht="15.5" x14ac:dyDescent="0.35">
      <c r="A17" s="158" t="s">
        <v>13</v>
      </c>
      <c r="B17" s="204"/>
      <c r="C17" s="204"/>
      <c r="D17" s="205"/>
      <c r="E17" s="27"/>
    </row>
    <row r="18" spans="1:5" ht="15.5" x14ac:dyDescent="0.35">
      <c r="A18" s="89" t="s">
        <v>59</v>
      </c>
      <c r="B18" s="206"/>
      <c r="C18" s="206"/>
      <c r="D18" s="207"/>
      <c r="E18" s="27"/>
    </row>
    <row r="19" spans="1:5" ht="15.5" x14ac:dyDescent="0.35">
      <c r="A19" s="158" t="s">
        <v>60</v>
      </c>
      <c r="B19" s="204"/>
      <c r="C19" s="204"/>
      <c r="D19" s="205"/>
      <c r="E19" s="27"/>
    </row>
    <row r="20" spans="1:5" ht="15.5" x14ac:dyDescent="0.35">
      <c r="A20" s="89" t="s">
        <v>59</v>
      </c>
      <c r="B20" s="206"/>
      <c r="C20" s="206"/>
      <c r="D20" s="207"/>
      <c r="E20" s="27"/>
    </row>
    <row r="21" spans="1:5" ht="15.5" x14ac:dyDescent="0.35">
      <c r="A21" s="27"/>
      <c r="B21" s="27"/>
      <c r="C21" s="27"/>
      <c r="D21" s="27"/>
      <c r="E21" s="27"/>
    </row>
    <row r="22" spans="1:5" ht="15.5" x14ac:dyDescent="0.35">
      <c r="A22" s="27"/>
      <c r="B22" s="27"/>
      <c r="C22" s="27"/>
      <c r="D22" s="27"/>
      <c r="E22" s="27"/>
    </row>
    <row r="23" spans="1:5" ht="21" customHeight="1" x14ac:dyDescent="0.35">
      <c r="A23" s="200" t="s">
        <v>63</v>
      </c>
      <c r="B23" s="27"/>
      <c r="C23" s="27"/>
      <c r="D23" s="27"/>
      <c r="E23" s="27"/>
    </row>
    <row r="24" spans="1:5" ht="15.5" x14ac:dyDescent="0.35">
      <c r="A24" s="198" t="s">
        <v>102</v>
      </c>
      <c r="B24" s="27"/>
      <c r="C24" s="27"/>
      <c r="D24" s="27"/>
      <c r="E24" s="27"/>
    </row>
    <row r="25" spans="1:5" ht="22" customHeight="1" x14ac:dyDescent="0.35">
      <c r="A25" s="291" t="s">
        <v>183</v>
      </c>
      <c r="B25" s="291"/>
      <c r="C25" s="291"/>
      <c r="D25" s="291"/>
      <c r="E25" s="27"/>
    </row>
    <row r="26" spans="1:5" ht="22" customHeight="1" x14ac:dyDescent="0.35">
      <c r="A26" s="291"/>
      <c r="B26" s="291"/>
      <c r="C26" s="291"/>
      <c r="D26" s="291"/>
      <c r="E26" s="27"/>
    </row>
    <row r="27" spans="1:5" ht="22" customHeight="1" x14ac:dyDescent="0.35">
      <c r="A27" s="291"/>
      <c r="B27" s="291"/>
      <c r="C27" s="291"/>
      <c r="D27" s="291"/>
      <c r="E27" s="27"/>
    </row>
    <row r="28" spans="1:5" ht="22" customHeight="1" x14ac:dyDescent="0.35">
      <c r="A28" s="291"/>
      <c r="B28" s="291"/>
      <c r="C28" s="291"/>
      <c r="D28" s="291"/>
      <c r="E28" s="27"/>
    </row>
    <row r="29" spans="1:5" ht="15.5" x14ac:dyDescent="0.35">
      <c r="A29" s="291"/>
      <c r="B29" s="291"/>
      <c r="C29" s="291"/>
      <c r="D29" s="291"/>
      <c r="E29" s="27"/>
    </row>
    <row r="30" spans="1:5" ht="15.5" x14ac:dyDescent="0.35">
      <c r="A30" s="291"/>
      <c r="B30" s="291"/>
      <c r="C30" s="291"/>
      <c r="D30" s="291"/>
      <c r="E30" s="27"/>
    </row>
    <row r="31" spans="1:5" ht="15.5" x14ac:dyDescent="0.35">
      <c r="A31" s="291"/>
      <c r="B31" s="291"/>
      <c r="C31" s="291"/>
      <c r="D31" s="291"/>
      <c r="E31" s="27"/>
    </row>
    <row r="32" spans="1:5" ht="23" customHeight="1" x14ac:dyDescent="0.35">
      <c r="A32" s="291"/>
      <c r="B32" s="291"/>
      <c r="C32" s="291"/>
      <c r="D32" s="291"/>
      <c r="E32" s="27"/>
    </row>
    <row r="33" spans="1:5" ht="15.5" x14ac:dyDescent="0.35">
      <c r="A33" s="27"/>
      <c r="B33" s="27"/>
      <c r="C33" s="27"/>
      <c r="D33" s="27"/>
      <c r="E33" s="27"/>
    </row>
    <row r="34" spans="1:5" ht="16" thickBot="1" x14ac:dyDescent="0.4">
      <c r="A34" s="27"/>
      <c r="B34" s="27"/>
      <c r="C34" s="27"/>
      <c r="D34" s="27"/>
      <c r="E34" s="27"/>
    </row>
    <row r="35" spans="1:5" ht="15.5" x14ac:dyDescent="0.35">
      <c r="A35" s="211" t="s">
        <v>158</v>
      </c>
      <c r="B35" s="209"/>
      <c r="C35" s="27"/>
      <c r="D35" s="27"/>
      <c r="E35" s="27"/>
    </row>
    <row r="36" spans="1:5" ht="15.5" x14ac:dyDescent="0.35">
      <c r="A36" s="169" t="s">
        <v>64</v>
      </c>
      <c r="B36" s="170"/>
      <c r="C36" s="27"/>
      <c r="D36" s="27"/>
      <c r="E36" s="27"/>
    </row>
    <row r="37" spans="1:5" ht="15.5" x14ac:dyDescent="0.35">
      <c r="A37" s="169" t="s">
        <v>65</v>
      </c>
      <c r="B37" s="170"/>
      <c r="C37" s="27"/>
      <c r="D37" s="27"/>
      <c r="E37" s="27"/>
    </row>
    <row r="38" spans="1:5" ht="15.5" x14ac:dyDescent="0.35">
      <c r="A38" s="79" t="s">
        <v>41</v>
      </c>
      <c r="B38" s="212"/>
      <c r="C38" s="27"/>
      <c r="D38" s="27"/>
      <c r="E38" s="27"/>
    </row>
    <row r="39" spans="1:5" ht="15.5" x14ac:dyDescent="0.35">
      <c r="A39" s="213" t="s">
        <v>159</v>
      </c>
      <c r="B39" s="197"/>
      <c r="C39" s="27"/>
      <c r="D39" s="27"/>
      <c r="E39" s="27"/>
    </row>
    <row r="40" spans="1:5" ht="15.5" x14ac:dyDescent="0.35">
      <c r="A40" s="79" t="s">
        <v>34</v>
      </c>
      <c r="B40" s="212"/>
      <c r="C40" s="27"/>
      <c r="D40" s="27"/>
      <c r="E40" s="27"/>
    </row>
    <row r="41" spans="1:5" ht="15.5" x14ac:dyDescent="0.35">
      <c r="A41" s="213" t="s">
        <v>160</v>
      </c>
      <c r="B41" s="197"/>
      <c r="C41" s="27"/>
      <c r="D41" s="27"/>
      <c r="E41" s="27"/>
    </row>
    <row r="42" spans="1:5" ht="15.5" x14ac:dyDescent="0.35">
      <c r="A42" s="169" t="s">
        <v>64</v>
      </c>
      <c r="B42" s="170"/>
      <c r="C42" s="27"/>
      <c r="D42" s="27"/>
      <c r="E42" s="27"/>
    </row>
    <row r="43" spans="1:5" ht="21" customHeight="1" x14ac:dyDescent="0.35">
      <c r="A43" s="169" t="s">
        <v>65</v>
      </c>
      <c r="B43" s="170"/>
      <c r="C43" s="27"/>
      <c r="D43" s="27"/>
      <c r="E43" s="27"/>
    </row>
    <row r="44" spans="1:5" ht="15.5" x14ac:dyDescent="0.35">
      <c r="A44" s="79" t="s">
        <v>41</v>
      </c>
      <c r="B44" s="212"/>
      <c r="C44" s="27"/>
      <c r="D44" s="27"/>
      <c r="E44" s="27"/>
    </row>
    <row r="45" spans="1:5" ht="16" thickBot="1" x14ac:dyDescent="0.4">
      <c r="A45" s="214" t="s">
        <v>66</v>
      </c>
      <c r="B45" s="215"/>
      <c r="C45" s="27"/>
      <c r="D45" s="27"/>
      <c r="E45" s="27"/>
    </row>
    <row r="46" spans="1:5" ht="15.5" x14ac:dyDescent="0.35">
      <c r="A46" s="27"/>
      <c r="B46" s="27"/>
      <c r="C46" s="27"/>
      <c r="D46" s="27"/>
      <c r="E46" s="27"/>
    </row>
    <row r="47" spans="1:5" ht="15.5" x14ac:dyDescent="0.35">
      <c r="A47" s="27"/>
      <c r="B47" s="27"/>
      <c r="C47" s="27"/>
      <c r="D47" s="27"/>
      <c r="E47" s="27"/>
    </row>
    <row r="48" spans="1:5" ht="15.5" x14ac:dyDescent="0.35">
      <c r="A48" s="27"/>
      <c r="B48" s="27"/>
      <c r="C48" s="27"/>
      <c r="D48" s="27"/>
      <c r="E48" s="27"/>
    </row>
  </sheetData>
  <mergeCells count="1">
    <mergeCell ref="A25:D32"/>
  </mergeCells>
  <phoneticPr fontId="0" type="noConversion"/>
  <printOptions gridLinesSet="0"/>
  <pageMargins left="0.74803149606299213" right="0.74803149606299213" top="0.98425196850393704" bottom="0.98425196850393704" header="0.51181102362204722" footer="0.51181102362204722"/>
  <pageSetup paperSize="9" scale="87" orientation="portrait" blackAndWhite="1" horizontalDpi="4294967292" verticalDpi="300"/>
  <headerFooter alignWithMargins="0">
    <oddHeader>&amp;LSøren Amstrup&amp;C&amp;A&amp;R&amp;D</oddHeader>
    <oddFooter>&amp;CSide 1 af 5</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10</vt:i4>
      </vt:variant>
    </vt:vector>
  </HeadingPairs>
  <TitlesOfParts>
    <vt:vector size="19" baseType="lpstr">
      <vt:lpstr>Bilag 1</vt:lpstr>
      <vt:lpstr>Bilag 2</vt:lpstr>
      <vt:lpstr>Bilag 3</vt:lpstr>
      <vt:lpstr>Bilag 4</vt:lpstr>
      <vt:lpstr>Bilag 5</vt:lpstr>
      <vt:lpstr>Løsningsskitse A</vt:lpstr>
      <vt:lpstr>Løsningsskitse B</vt:lpstr>
      <vt:lpstr>Løsningsskiftse C, hjælp til B</vt:lpstr>
      <vt:lpstr>Forudsæt. og mellemregninger</vt:lpstr>
      <vt:lpstr>FaktiskeInvesteringer</vt:lpstr>
      <vt:lpstr>'Bilag 1'!Udskriftsområde</vt:lpstr>
      <vt:lpstr>'Bilag 2'!Udskriftsområde</vt:lpstr>
      <vt:lpstr>'Bilag 3'!Udskriftsområde</vt:lpstr>
      <vt:lpstr>'Bilag 4'!Udskriftsområde</vt:lpstr>
      <vt:lpstr>'Bilag 5'!Udskriftsområde</vt:lpstr>
      <vt:lpstr>'Forudsæt. og mellemregninger'!Udskriftsområde</vt:lpstr>
      <vt:lpstr>'Løsningsskiftse C, hjælp til B'!Udskriftsområde</vt:lpstr>
      <vt:lpstr>'Løsningsskitse A'!Udskriftsområde</vt:lpstr>
      <vt:lpstr>'Løsningsskitse B'!Udskriftsområde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Jeanette Willert</dc:creator>
  <cp:lastModifiedBy>Jeanette Willert</cp:lastModifiedBy>
  <cp:lastPrinted>2017-01-12T11:20:25Z</cp:lastPrinted>
  <dcterms:created xsi:type="dcterms:W3CDTF">1998-07-13T21:01:42Z</dcterms:created>
  <dcterms:modified xsi:type="dcterms:W3CDTF">2023-09-19T07:34:16Z</dcterms:modified>
</cp:coreProperties>
</file>