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w.acc\Documents\Bøger\Opgavesamling til Virksomhedens Økonomistyring\VØSO - 4 udgave 2022 - 2023\VØSO - kapitel 2\"/>
    </mc:Choice>
  </mc:AlternateContent>
  <xr:revisionPtr revIDLastSave="0" documentId="8_{8E122A12-4966-4251-8C6F-0EC4A1FC52E3}" xr6:coauthVersionLast="47" xr6:coauthVersionMax="47" xr10:uidLastSave="{00000000-0000-0000-0000-000000000000}"/>
  <bookViews>
    <workbookView xWindow="-110" yWindow="-110" windowWidth="19420" windowHeight="11620" tabRatio="929" activeTab="3" xr2:uid="{00000000-000D-0000-FFFF-FFFF00000000}"/>
  </bookViews>
  <sheets>
    <sheet name="Tabel1" sheetId="2" r:id="rId1"/>
    <sheet name="Tabel2" sheetId="3" r:id="rId2"/>
    <sheet name="Tabel3" sheetId="4" r:id="rId3"/>
    <sheet name="Opg 2.3.3 - løsning" sheetId="5" r:id="rId4"/>
  </sheets>
  <definedNames>
    <definedName name="ACwvu.Gager._.m.m." localSheetId="1" hidden="1">Tabel2!$A$4:$E$23</definedName>
    <definedName name="ACwvu.Omkostningsfordeling." localSheetId="2" hidden="1">Tabel3!$A$4:$E$29</definedName>
    <definedName name="ACwvu.Regnskabet." localSheetId="0" hidden="1">Tabel1!$A$4:$E$28</definedName>
    <definedName name="BidragMålelighed">#REF!</definedName>
    <definedName name="Bidragsregnskab">#REF!</definedName>
    <definedName name="Fordeling">Tabel3!$A$4:$E$33</definedName>
    <definedName name="Gager">Tabel2!$A$4:$E$23</definedName>
    <definedName name="Kommentarer_til_opgaverne">#REF!</definedName>
    <definedName name="Regnskab">Tabel1!$A$4:$E$28</definedName>
    <definedName name="Swvu.Gager._.m.m." localSheetId="1" hidden="1">Tabel2!$A$4:$E$23</definedName>
    <definedName name="Swvu.Omkostningsfordeling." localSheetId="2" hidden="1">Tabel3!$A$4:$E$29</definedName>
    <definedName name="Swvu.Regnskabet." localSheetId="0" hidden="1">Tabel1!$A$4:$E$28</definedName>
    <definedName name="_xlnm.Print_Area" localSheetId="0">Tabel1!$A$4:$E$52</definedName>
    <definedName name="wrn.HeleOpgaven." hidden="1">{"Spørgsmål",#N/A,FALSE,"Spørgsmål";"FuldOpgavetekst",#N/A,FALSE,"Fulde opgavetekst";"Regnskabet",#N/A,FALSE,"Fig. 1.3 Regnskab";"Gager m.m",#N/A,FALSE,"Fig. 1.4 Gager, løn, etc.";"Omkostningsfordeling",#N/A,FALSE,"Fig. 1.5 Omkostningsfordeling";"Bidragsregnskab",#N/A,FALSE,"Opg. 1.3 Bidragsregnskab";"Bidrag inkl.målelighed",#N/A,FALSE,"Opg. 1.4 Bidrag+målelighed";"Kommentarer",#N/A,FALSE,"Kommentarer opg. 1.3-1.4";"Kommentar2",#N/A,FALSE,"Kommentar opg. 1.1-1.2+1.5-1.7"}</definedName>
    <definedName name="wvu.Gager._.m.m." localSheetId="1" hidden="1">{TRUE,TRUE,-1.25,-15.5,484.5,276.75,FALSE,FALSE,FALSE,TRUE,0,1,#N/A,1,#N/A,9.83333333333333,20,1,FALSE,FALSE,3,TRUE,1,FALSE,75,"Swvu.Gager._.m.m.","ACwvu.Gager._.m.m.",#N/A,FALSE,FALSE,0.75,0.75,1,1,1,"&amp;LSøren Amstrup&amp;C&amp;A&amp;R&amp;D","Page &amp;P",FALSE,FALSE,FALSE,FALSE,1,#N/A,1,1,"=R1C1:R23C5",FALSE,#N/A,#N/A,TRUE,FALSE,FALSE,9,300,300,FALSE,FALSE,TRUE,TRUE,TRUE}</definedName>
    <definedName name="wvu.Omkostningsfordeling." localSheetId="2" hidden="1">{TRUE,TRUE,-1.25,-15.5,484.5,276.75,FALSE,FALSE,FALSE,TRUE,0,1,#N/A,1,#N/A,9.83333333333333,23.0769230769231,1,FALSE,FALSE,3,TRUE,1,FALSE,75,"Swvu.Omkostningsfordeling.","ACwvu.Omkostningsfordeling.",#N/A,FALSE,FALSE,0.75,0.75,1,1,1,"&amp;LSøren Amstrup&amp;C&amp;A&amp;R&amp;D","Page &amp;P",FALSE,FALSE,FALSE,FALSE,1,#N/A,1,1,"=R1C1:R29C5",FALSE,#N/A,#N/A,TRUE,FALSE,FALSE,9,300,300,FALSE,FALSE,TRUE,TRUE,TRUE}</definedName>
    <definedName name="wvu.Regnskabet." localSheetId="0" hidden="1">{TRUE,TRUE,-1.25,-15.5,484.5,276.75,FALSE,FALSE,FALSE,TRUE,0,1,#N/A,1,#N/A,16.34375,34.8888888888889,1,FALSE,FALSE,3,TRUE,1,FALSE,50,"Swvu.Regnskabet.","ACwvu.Regnskabet.",#N/A,FALSE,FALSE,0.75,0.75,1,1,1,"&amp;LSøren Amstrup&amp;C&amp;A&amp;R&amp;D","Page &amp;P",FALSE,FALSE,FALSE,FALSE,1,#N/A,1,1,"=R1C1:R28C5",FALSE,#N/A,#N/A,TRUE,FALSE,FALSE,9,300,300,FALSE,FALSE,TRUE,TRUE,TRUE}</definedName>
    <definedName name="Z_2D4B485A_6697_11D3_8948_005004102037_.wvu.PrintArea" localSheetId="1" hidden="1">Tabel2!$A$4:$E$23</definedName>
    <definedName name="Z_2D4B485D_6697_11D3_8948_005004102037_.wvu.PrintArea" localSheetId="2" hidden="1">Tabel3!$A$4:$E$29</definedName>
    <definedName name="Z_2D4B485E_6697_11D3_8948_005004102037_.wvu.PrintArea" localSheetId="0" hidden="1">Tabel1!$A$4:$E$28</definedName>
    <definedName name="Z_3C1B6680_3359_11D2_B31C_00004B323E52_.wvu.PrintArea" localSheetId="1" hidden="1">Tabel2!$A$4:$E$23</definedName>
    <definedName name="Z_3C1B6683_3359_11D2_B31C_00004B323E52_.wvu.PrintArea" localSheetId="2" hidden="1">Tabel3!$A$4:$E$29</definedName>
    <definedName name="Z_3C1B6684_3359_11D2_B31C_00004B323E52_.wvu.PrintArea" localSheetId="0" hidden="1">Tabel1!$A$4:$E$28</definedName>
    <definedName name="Z_3C1B6723_3359_11D2_B31C_00004B323E52_.wvu.PrintArea" localSheetId="1" hidden="1">Tabel2!$A$4:$E$23</definedName>
    <definedName name="Z_3C1B6726_3359_11D2_B31C_00004B323E52_.wvu.PrintArea" localSheetId="2" hidden="1">Tabel3!$A$4:$E$29</definedName>
    <definedName name="Z_3C1B6727_3359_11D2_B31C_00004B323E52_.wvu.PrintArea" localSheetId="0" hidden="1">Tabel1!$A$4:$E$28</definedName>
    <definedName name="Z_A2E3FE6A_35B1_11D2_B31C_00004B323E52_.wvu.PrintArea" localSheetId="1" hidden="1">Tabel2!$A$4:$E$23</definedName>
    <definedName name="Z_A2E3FE6D_35B1_11D2_B31C_00004B323E52_.wvu.PrintArea" localSheetId="2" hidden="1">Tabel3!$A$4:$E$29</definedName>
    <definedName name="Z_A2E3FE6E_35B1_11D2_B31C_00004B323E52_.wvu.PrintArea" localSheetId="0" hidden="1">Tabel1!$A$4:$E$28</definedName>
    <definedName name="Z_BFC08D5A_669A_11D3_8948_005004102037_.wvu.PrintArea" localSheetId="1" hidden="1">Tabel2!$A$4:$E$23</definedName>
    <definedName name="Z_BFC08D5D_669A_11D3_8948_005004102037_.wvu.PrintArea" localSheetId="2" hidden="1">Tabel3!$A$4:$E$29</definedName>
    <definedName name="Z_BFC08D5E_669A_11D3_8948_005004102037_.wvu.PrintArea" localSheetId="0" hidden="1">Tabel1!$A$4:$E$28</definedName>
  </definedNames>
  <calcPr calcId="191029"/>
  <customWorkbookViews>
    <customWorkbookView name="Spørgsmål (Spørgsmål)" guid="{BFC08D5F-669A-11D3-8948-005004102037}" maximized="1" xWindow="1" yWindow="-4" windowWidth="797" windowHeight="432" activeSheetId="1"/>
    <customWorkbookView name="Regnskabet (Fig. 1.3 Regnskab)" guid="{BFC08D5E-669A-11D3-8948-005004102037}" maximized="1" xWindow="1" yWindow="-4" windowWidth="797" windowHeight="432" activeSheetId="2"/>
    <customWorkbookView name="Omkostningsfordeling (Fig. 1.5 Omkostningsfordeling)" guid="{BFC08D5D-669A-11D3-8948-005004102037}" maximized="1" xWindow="1" yWindow="-4" windowWidth="797" windowHeight="432" activeSheetId="4"/>
    <customWorkbookView name="Kommentarer (Kommentarer opg. 1.3-1.4)" guid="{BFC08D5C-669A-11D3-8948-005004102037}" maximized="1" xWindow="1" yWindow="-4" windowWidth="797" windowHeight="432" activeSheetId="7"/>
    <customWorkbookView name="Kommentar2 (Kommentar opg. 1.1-1.2+1.5-1.7)" guid="{BFC08D5B-669A-11D3-8948-005004102037}" maximized="1" xWindow="1" yWindow="-4" windowWidth="797" windowHeight="432" activeSheetId="8"/>
    <customWorkbookView name="Gager m.m (Fig. 1.4 Gager, løn, etc.)" guid="{BFC08D5A-669A-11D3-8948-005004102037}" maximized="1" xWindow="1" yWindow="-4" windowWidth="797" windowHeight="432" activeSheetId="3"/>
    <customWorkbookView name="FuldOpgavetekst (Fulde opgavetekst)" guid="{BFC08D59-669A-11D3-8948-005004102037}" maximized="1" xWindow="1" yWindow="-4" windowWidth="797" windowHeight="432" activeSheetId="9"/>
    <customWorkbookView name="Bidragsregnskab (Opg. 1.3 Bidragsregnskab)" guid="{BFC08D58-669A-11D3-8948-005004102037}" maximized="1" xWindow="1" yWindow="-4" windowWidth="797" windowHeight="432" activeSheetId="5"/>
    <customWorkbookView name="Bidrag inkl.målelighed (Opg. 1.4 Bidrag+målelighed)" guid="{BFC08D57-669A-11D3-8948-005004102037}" maximized="1" xWindow="1" yWindow="-4" windowWidth="797" windowHeight="432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3" l="1"/>
  <c r="I5" i="5" l="1"/>
  <c r="G5" i="5"/>
  <c r="E5" i="5"/>
  <c r="C5" i="5"/>
  <c r="B29" i="5"/>
  <c r="B28" i="5"/>
  <c r="B27" i="5"/>
  <c r="B19" i="5"/>
  <c r="B12" i="5"/>
  <c r="B11" i="5"/>
  <c r="B10" i="5"/>
  <c r="B7" i="5"/>
  <c r="E6" i="2"/>
  <c r="E8" i="2"/>
  <c r="B12" i="3"/>
  <c r="E12" i="3" s="1"/>
  <c r="E19" i="3" s="1"/>
  <c r="E23" i="3" s="1"/>
  <c r="C12" i="3"/>
  <c r="D12" i="3"/>
  <c r="B15" i="4"/>
  <c r="B10" i="2"/>
  <c r="C15" i="4"/>
  <c r="C10" i="2"/>
  <c r="E10" i="2" s="1"/>
  <c r="D15" i="4"/>
  <c r="D10" i="2"/>
  <c r="E12" i="2"/>
  <c r="B19" i="4"/>
  <c r="B13" i="2"/>
  <c r="C19" i="4"/>
  <c r="C13" i="2"/>
  <c r="D19" i="4"/>
  <c r="D13" i="2"/>
  <c r="E13" i="2" s="1"/>
  <c r="E14" i="2"/>
  <c r="E15" i="2"/>
  <c r="B23" i="4"/>
  <c r="B25" i="4"/>
  <c r="B16" i="2"/>
  <c r="C23" i="4"/>
  <c r="C25" i="4"/>
  <c r="C16" i="2"/>
  <c r="D23" i="4"/>
  <c r="D25" i="4"/>
  <c r="D16" i="2"/>
  <c r="E17" i="2"/>
  <c r="E18" i="2"/>
  <c r="B29" i="4"/>
  <c r="B19" i="2"/>
  <c r="C29" i="4"/>
  <c r="C19" i="2"/>
  <c r="D29" i="4"/>
  <c r="D19" i="2"/>
  <c r="B33" i="4"/>
  <c r="B20" i="2"/>
  <c r="C33" i="4"/>
  <c r="C20" i="2"/>
  <c r="D33" i="4"/>
  <c r="D20" i="2"/>
  <c r="E21" i="2"/>
  <c r="E22" i="2"/>
  <c r="E23" i="2"/>
  <c r="E24" i="2"/>
  <c r="E11" i="2"/>
  <c r="E25" i="2"/>
  <c r="E26" i="2"/>
  <c r="E7" i="3"/>
  <c r="E8" i="3"/>
  <c r="E10" i="3"/>
  <c r="E11" i="3"/>
  <c r="E15" i="3"/>
  <c r="E16" i="3"/>
  <c r="E22" i="3"/>
  <c r="E8" i="4"/>
  <c r="E9" i="4"/>
  <c r="E10" i="4"/>
  <c r="E15" i="4"/>
  <c r="E17" i="4"/>
  <c r="E18" i="4"/>
  <c r="E19" i="4"/>
  <c r="E21" i="4"/>
  <c r="E22" i="4"/>
  <c r="E23" i="4"/>
  <c r="E24" i="4"/>
  <c r="E25" i="4"/>
  <c r="E27" i="4"/>
  <c r="E28" i="4"/>
  <c r="E29" i="4"/>
  <c r="E31" i="4"/>
  <c r="E32" i="4"/>
  <c r="E33" i="4"/>
  <c r="E16" i="2" l="1"/>
  <c r="E20" i="2"/>
  <c r="C19" i="3"/>
  <c r="C23" i="3" s="1"/>
  <c r="C9" i="2" s="1"/>
  <c r="C27" i="2" s="1"/>
  <c r="C28" i="2" s="1"/>
  <c r="B19" i="3"/>
  <c r="B9" i="2" s="1"/>
  <c r="D19" i="3"/>
  <c r="D23" i="3" s="1"/>
  <c r="D9" i="2" s="1"/>
  <c r="D27" i="2" s="1"/>
  <c r="D28" i="2" s="1"/>
  <c r="E19" i="2"/>
  <c r="E9" i="2" l="1"/>
  <c r="B27" i="2"/>
  <c r="B28" i="2" s="1"/>
  <c r="E27" i="2" l="1"/>
  <c r="E2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 tilfreds Microsoft Office-bruger</author>
  </authors>
  <commentList>
    <comment ref="B12" authorId="0" shapeId="0" xr:uid="{FB06BEA5-8CD3-47C0-9F84-936740C37FAF}">
      <text>
        <r>
          <rPr>
            <sz val="8"/>
            <color rgb="FF000000"/>
            <rFont val="Tahoma"/>
            <family val="2"/>
          </rPr>
          <t>Bemærk, at man kun kan specificere materialer og løn for solgte varer, altså stykomkostninger i dette tilfælde, hvis man får lageret af forarbejdede varer gjort op i materialesum og lønsum hver for sig.</t>
        </r>
      </text>
    </comment>
  </commentList>
</comments>
</file>

<file path=xl/sharedStrings.xml><?xml version="1.0" encoding="utf-8"?>
<sst xmlns="http://schemas.openxmlformats.org/spreadsheetml/2006/main" count="135" uniqueCount="100">
  <si>
    <t>(beløb i 1.000 kr.)</t>
    <phoneticPr fontId="0" type="noConversion"/>
  </si>
  <si>
    <t xml:space="preserve"> - modtaget tilskud</t>
  </si>
  <si>
    <t>Netto i salgsafdelinger</t>
  </si>
  <si>
    <t>Øvrige fælles</t>
  </si>
  <si>
    <t>Afd. 1</t>
  </si>
  <si>
    <t>Afd. 2</t>
  </si>
  <si>
    <t>Afd. 3</t>
  </si>
  <si>
    <t>Omkostninger:</t>
  </si>
  <si>
    <t>Vareforbrug</t>
  </si>
  <si>
    <t>Rejseomkostninger</t>
  </si>
  <si>
    <t>Kontorartikler og tryksager</t>
  </si>
  <si>
    <t>Annoncer og reklamer</t>
  </si>
  <si>
    <t>Repræsentation og demonstration</t>
  </si>
  <si>
    <t>Honorarer, salærer etc.</t>
  </si>
  <si>
    <t>Demonstrationsmaterialer</t>
  </si>
  <si>
    <t>Bestyrelseshonorar</t>
  </si>
  <si>
    <t>Øvrige omkostninger</t>
  </si>
  <si>
    <t>Driftsresultat</t>
  </si>
  <si>
    <t>Afdelingsdirektør, indkøbere, ordremodtagelse og afdelingssekretariat:</t>
  </si>
  <si>
    <t>Antal personer</t>
  </si>
  <si>
    <t>Sælgere:</t>
  </si>
  <si>
    <t>Provision af salg</t>
  </si>
  <si>
    <t>Provisionsprocent</t>
  </si>
  <si>
    <t>Demonstratører, kørende værksted:</t>
  </si>
  <si>
    <t>Salgsafdelinger:</t>
  </si>
  <si>
    <t>Antal personbiler</t>
  </si>
  <si>
    <t>Antal "kørende værksteder"</t>
  </si>
  <si>
    <t>Antal lastbiler</t>
  </si>
  <si>
    <t>I salgsafdelinger</t>
  </si>
  <si>
    <t>I fællesafdelinger</t>
  </si>
  <si>
    <t>Indkøb af salgsmateriale</t>
  </si>
  <si>
    <t>Bonus til direktion</t>
  </si>
  <si>
    <t>Ejendommens drift inkl. varme</t>
  </si>
  <si>
    <t>Afskrivninger driftsmidler (inkl. biler)</t>
  </si>
  <si>
    <t>I alt</t>
  </si>
  <si>
    <t>Fast løn</t>
  </si>
  <si>
    <t>Fast løn, ATP etc.</t>
  </si>
  <si>
    <t>Fast løn, bonus, lønninger, i alt</t>
  </si>
  <si>
    <t>Fællesafdelinger:</t>
  </si>
  <si>
    <t>Rejseomkostninger:</t>
  </si>
  <si>
    <t>Annoncer og reklamer i alt</t>
  </si>
  <si>
    <t>Annoncer og reklamer:</t>
  </si>
  <si>
    <t>Repræsentation og demonstrationer:</t>
  </si>
  <si>
    <t>Repræsentation mv. i alt</t>
  </si>
  <si>
    <t>Kontorartikler og reklame i alt</t>
  </si>
  <si>
    <t>Rejseomkostninger i alt</t>
  </si>
  <si>
    <t>Virksomhedens økonomistyring</t>
  </si>
  <si>
    <t>2.3 Fast &amp; Klammer A/S</t>
  </si>
  <si>
    <t>(beløb i 1.000 kr.)</t>
  </si>
  <si>
    <t>Tabel 3: Fordeling af omkostninger</t>
  </si>
  <si>
    <t>Bildrift</t>
  </si>
  <si>
    <t>Fast løn, løn og provision</t>
  </si>
  <si>
    <t>Salgsfragt</t>
  </si>
  <si>
    <t>IT-omkostninger</t>
  </si>
  <si>
    <t>Forsikringer, ekskl. biler og ejendom</t>
  </si>
  <si>
    <t>Personaleomkostninger</t>
  </si>
  <si>
    <t>Tabel 1: Regnskabet for året 2022</t>
  </si>
  <si>
    <t>Antal personer i alt</t>
  </si>
  <si>
    <t>Bilomkostninger</t>
  </si>
  <si>
    <t>Kontorartikler og reklame:</t>
  </si>
  <si>
    <t>Afholdte omkostninger</t>
  </si>
  <si>
    <t>(Kr.1000)</t>
  </si>
  <si>
    <t>(%)</t>
  </si>
  <si>
    <t>Variable omkostninger:</t>
  </si>
  <si>
    <t>Dækningsbidrag</t>
  </si>
  <si>
    <t>Særbestemte salgsfremmende omkostninger:</t>
  </si>
  <si>
    <t>Markedsføringsbidrag (særbestemt)</t>
  </si>
  <si>
    <t>Særbestemte kapacitetsomkostninger:</t>
  </si>
  <si>
    <t>Fast løn (sælger)</t>
  </si>
  <si>
    <t>Særbestemte "Kontante" kapacitetsomk.</t>
  </si>
  <si>
    <t>Distriktsbidrag</t>
  </si>
  <si>
    <t>Sambestemte "Kontante" kapacitetsomk.</t>
  </si>
  <si>
    <t>Indtjeningsbidrag</t>
  </si>
  <si>
    <t>Afskrivninger</t>
  </si>
  <si>
    <t>Driftsresultat før finansielle poster</t>
  </si>
  <si>
    <t>Formålsopdelt resultatopgørelse for 2022 opstillet iflg. bidragsmetoden</t>
  </si>
  <si>
    <t>I alt variable omkostninger</t>
  </si>
  <si>
    <t>Salgsmateriale i salgsafdelingerne</t>
  </si>
  <si>
    <t>Annoncer og reklame</t>
  </si>
  <si>
    <t>I alt salgsfremmende omkostninger</t>
  </si>
  <si>
    <t>Fast løn (Afdelingsdirektør, indkøbere m.fl.)</t>
  </si>
  <si>
    <t>Fast løn (demonstratører)</t>
  </si>
  <si>
    <t>Fællesfunktioner</t>
  </si>
  <si>
    <t>Alternativt kan dette beregnes som omkostninger i alt fratrukket VO, SFO, KKO og Afs.</t>
  </si>
  <si>
    <t>Direktion, bestyrelse, fælles lager, og ekspedition samt administration:</t>
  </si>
  <si>
    <t>Telefon og porto</t>
  </si>
  <si>
    <t>*</t>
  </si>
  <si>
    <t xml:space="preserve">Af instruktivt hensyn er begreberne "særbestemt" og "sambestemt indirekte" indsat i løsningerne til opgaverne til kapitel 2, hvor disse begreber præsenteres for første gang. </t>
  </si>
  <si>
    <t>Fast &amp; Klammer A/S</t>
  </si>
  <si>
    <t>Omkostninger i alt</t>
  </si>
  <si>
    <t>Tabel 2: Specifikation af fast løn m.m.</t>
  </si>
  <si>
    <t>Løn inkl. alle tillæg</t>
  </si>
  <si>
    <t>Fast løn i salgsafdelingen i alt</t>
  </si>
  <si>
    <t>Bildrift i alt</t>
  </si>
  <si>
    <t>2.3 Fast &amp; Klammer A/S - Opgave 2.3.3</t>
  </si>
  <si>
    <t>Sambestemte indirekte omkostninger</t>
  </si>
  <si>
    <t>Varesalg</t>
  </si>
  <si>
    <t>I alt antal personaler i salgsafdelingerne:</t>
  </si>
  <si>
    <t>Fast løn mv. i alt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</si>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</sst>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%"/>
    <numFmt numFmtId="166" formatCode="_(* #,##0_);_(* \(#,##0\);_(* &quot;-&quot;_);_(@_)"/>
  </numFmts>
  <fonts count="2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8"/>
      <color rgb="FF006932"/>
      <name val="Calibri"/>
      <family val="2"/>
    </font>
    <font>
      <b/>
      <sz val="13.5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.5"/>
      <name val="Calibri"/>
      <family val="2"/>
    </font>
    <font>
      <b/>
      <sz val="14"/>
      <name val="Calibri"/>
      <family val="2"/>
    </font>
    <font>
      <b/>
      <sz val="12"/>
      <color rgb="FFC00000"/>
      <name val="Calibri"/>
      <family val="2"/>
      <scheme val="minor"/>
    </font>
    <font>
      <sz val="12"/>
      <name val="Calibri"/>
      <family val="2"/>
    </font>
    <font>
      <i/>
      <sz val="12"/>
      <name val="Calibri"/>
      <family val="2"/>
    </font>
    <font>
      <sz val="8"/>
      <color rgb="FF000000"/>
      <name val="Tahoma"/>
      <family val="2"/>
    </font>
    <font>
      <b/>
      <sz val="12"/>
      <name val="Calibri"/>
      <family val="2"/>
      <scheme val="minor"/>
    </font>
    <font>
      <sz val="11.5"/>
      <name val="Calibri"/>
      <family val="2"/>
      <scheme val="minor"/>
    </font>
    <font>
      <sz val="10"/>
      <name val="Calibri"/>
      <family val="2"/>
      <scheme val="minor"/>
    </font>
    <font>
      <b/>
      <sz val="18"/>
      <color rgb="FF006932"/>
      <name val="Calibri"/>
      <family val="2"/>
      <scheme val="minor"/>
    </font>
    <font>
      <b/>
      <sz val="12"/>
      <color rgb="FF00693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5F0EA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3E3E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6932"/>
      </left>
      <right/>
      <top style="medium">
        <color rgb="FF006932"/>
      </top>
      <bottom style="thin">
        <color rgb="FF006932"/>
      </bottom>
      <diagonal/>
    </border>
    <border>
      <left style="medium">
        <color rgb="FF006932"/>
      </left>
      <right/>
      <top/>
      <bottom/>
      <diagonal/>
    </border>
    <border>
      <left style="medium">
        <color rgb="FF006932"/>
      </left>
      <right/>
      <top/>
      <bottom style="medium">
        <color rgb="FF006932"/>
      </bottom>
      <diagonal/>
    </border>
    <border>
      <left style="thin">
        <color rgb="FF006932"/>
      </left>
      <right style="medium">
        <color rgb="FF006932"/>
      </right>
      <top style="medium">
        <color rgb="FF006932"/>
      </top>
      <bottom style="thin">
        <color rgb="FF006932"/>
      </bottom>
      <diagonal/>
    </border>
    <border>
      <left style="thin">
        <color rgb="FF006932"/>
      </left>
      <right style="medium">
        <color rgb="FF006932"/>
      </right>
      <top/>
      <bottom/>
      <diagonal/>
    </border>
    <border>
      <left style="thin">
        <color rgb="FF006932"/>
      </left>
      <right style="medium">
        <color rgb="FF006932"/>
      </right>
      <top/>
      <bottom style="medium">
        <color rgb="FF006932"/>
      </bottom>
      <diagonal/>
    </border>
    <border>
      <left style="thin">
        <color rgb="FF006932"/>
      </left>
      <right style="thin">
        <color rgb="FF006932"/>
      </right>
      <top style="medium">
        <color rgb="FF006932"/>
      </top>
      <bottom style="thin">
        <color rgb="FF006932"/>
      </bottom>
      <diagonal/>
    </border>
    <border>
      <left style="thin">
        <color rgb="FF006932"/>
      </left>
      <right style="thin">
        <color rgb="FF006932"/>
      </right>
      <top/>
      <bottom/>
      <diagonal/>
    </border>
    <border>
      <left style="thin">
        <color rgb="FF006932"/>
      </left>
      <right style="thin">
        <color rgb="FF006932"/>
      </right>
      <top/>
      <bottom style="medium">
        <color rgb="FF006932"/>
      </bottom>
      <diagonal/>
    </border>
    <border>
      <left style="medium">
        <color rgb="FF006932"/>
      </left>
      <right/>
      <top style="thin">
        <color rgb="FF006932"/>
      </top>
      <bottom style="medium">
        <color rgb="FF006932"/>
      </bottom>
      <diagonal/>
    </border>
    <border>
      <left style="thin">
        <color rgb="FF006932"/>
      </left>
      <right style="thin">
        <color rgb="FF006932"/>
      </right>
      <top style="thin">
        <color rgb="FF006932"/>
      </top>
      <bottom style="medium">
        <color rgb="FF006932"/>
      </bottom>
      <diagonal/>
    </border>
    <border>
      <left style="thin">
        <color rgb="FF006932"/>
      </left>
      <right style="medium">
        <color rgb="FF006932"/>
      </right>
      <top style="thin">
        <color rgb="FF006932"/>
      </top>
      <bottom style="medium">
        <color rgb="FF006932"/>
      </bottom>
      <diagonal/>
    </border>
    <border>
      <left style="medium">
        <color rgb="FF006932"/>
      </left>
      <right/>
      <top style="thin">
        <color rgb="FF006932"/>
      </top>
      <bottom style="thin">
        <color rgb="FF006932"/>
      </bottom>
      <diagonal/>
    </border>
    <border>
      <left style="thin">
        <color rgb="FF006932"/>
      </left>
      <right style="thin">
        <color rgb="FF006932"/>
      </right>
      <top style="thin">
        <color rgb="FF006932"/>
      </top>
      <bottom style="thin">
        <color rgb="FF006932"/>
      </bottom>
      <diagonal/>
    </border>
    <border>
      <left style="thin">
        <color rgb="FF006932"/>
      </left>
      <right style="medium">
        <color rgb="FF006932"/>
      </right>
      <top style="thin">
        <color rgb="FF006932"/>
      </top>
      <bottom style="thin">
        <color rgb="FF006932"/>
      </bottom>
      <diagonal/>
    </border>
    <border>
      <left style="medium">
        <color rgb="FF006932"/>
      </left>
      <right/>
      <top style="medium">
        <color rgb="FF006932"/>
      </top>
      <bottom/>
      <diagonal/>
    </border>
    <border>
      <left style="thin">
        <color rgb="FF006932"/>
      </left>
      <right style="thin">
        <color rgb="FF006932"/>
      </right>
      <top style="medium">
        <color rgb="FF006932"/>
      </top>
      <bottom/>
      <diagonal/>
    </border>
    <border>
      <left style="thin">
        <color rgb="FF006932"/>
      </left>
      <right style="medium">
        <color rgb="FF006932"/>
      </right>
      <top style="medium">
        <color rgb="FF006932"/>
      </top>
      <bottom/>
      <diagonal/>
    </border>
    <border>
      <left style="medium">
        <color rgb="FF006932"/>
      </left>
      <right/>
      <top/>
      <bottom style="thin">
        <color rgb="FF006932"/>
      </bottom>
      <diagonal/>
    </border>
    <border>
      <left style="thin">
        <color rgb="FF006932"/>
      </left>
      <right style="thin">
        <color rgb="FF006932"/>
      </right>
      <top/>
      <bottom style="thin">
        <color rgb="FF006932"/>
      </bottom>
      <diagonal/>
    </border>
    <border>
      <left style="thin">
        <color rgb="FF006932"/>
      </left>
      <right style="medium">
        <color rgb="FF006932"/>
      </right>
      <top/>
      <bottom style="thin">
        <color rgb="FF006932"/>
      </bottom>
      <diagonal/>
    </border>
    <border>
      <left style="medium">
        <color rgb="FF006932"/>
      </left>
      <right/>
      <top style="thin">
        <color rgb="FF006932"/>
      </top>
      <bottom/>
      <diagonal/>
    </border>
    <border>
      <left style="thin">
        <color rgb="FF006932"/>
      </left>
      <right style="thin">
        <color rgb="FF006932"/>
      </right>
      <top style="thin">
        <color rgb="FF006932"/>
      </top>
      <bottom/>
      <diagonal/>
    </border>
    <border>
      <left style="thin">
        <color rgb="FF006932"/>
      </left>
      <right style="medium">
        <color rgb="FF006932"/>
      </right>
      <top style="thin">
        <color rgb="FF006932"/>
      </top>
      <bottom/>
      <diagonal/>
    </border>
    <border>
      <left/>
      <right style="medium">
        <color rgb="FF006932"/>
      </right>
      <top style="medium">
        <color rgb="FF006932"/>
      </top>
      <bottom style="thin">
        <color rgb="FF006932"/>
      </bottom>
      <diagonal/>
    </border>
    <border>
      <left style="thin">
        <color rgb="FF006932"/>
      </left>
      <right/>
      <top style="medium">
        <color rgb="FF006932"/>
      </top>
      <bottom style="thin">
        <color rgb="FF006932"/>
      </bottom>
      <diagonal/>
    </border>
    <border>
      <left/>
      <right style="thin">
        <color rgb="FF006932"/>
      </right>
      <top style="medium">
        <color rgb="FF006932"/>
      </top>
      <bottom style="thin">
        <color rgb="FF006932"/>
      </bottom>
      <diagonal/>
    </border>
  </borders>
  <cellStyleXfs count="8">
    <xf numFmtId="0" fontId="0" fillId="2" borderId="0"/>
    <xf numFmtId="0" fontId="1" fillId="0" borderId="0"/>
    <xf numFmtId="0" fontId="4" fillId="2" borderId="1" applyNumberFormat="0" applyFont="0" applyBorder="0" applyAlignment="0"/>
    <xf numFmtId="164" fontId="2" fillId="0" borderId="0" applyFont="0" applyFill="0" applyBorder="0" applyAlignment="0" applyProtection="0"/>
    <xf numFmtId="0" fontId="3" fillId="0" borderId="0"/>
    <xf numFmtId="0" fontId="6" fillId="0" borderId="0"/>
    <xf numFmtId="0" fontId="5" fillId="3" borderId="2" applyNumberFormat="0" applyFont="0" applyBorder="0" applyAlignment="0"/>
    <xf numFmtId="9" fontId="7" fillId="0" borderId="0" applyFont="0" applyFill="0" applyBorder="0" applyAlignment="0" applyProtection="0"/>
  </cellStyleXfs>
  <cellXfs count="136">
    <xf numFmtId="0" fontId="0" fillId="2" borderId="0" xfId="0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2" fillId="0" borderId="0" xfId="0" applyFont="1" applyFill="1"/>
    <xf numFmtId="3" fontId="10" fillId="0" borderId="0" xfId="0" applyNumberFormat="1" applyFont="1" applyFill="1"/>
    <xf numFmtId="0" fontId="13" fillId="0" borderId="0" xfId="0" applyFont="1" applyFill="1"/>
    <xf numFmtId="0" fontId="11" fillId="0" borderId="0" xfId="5" applyFont="1"/>
    <xf numFmtId="0" fontId="15" fillId="0" borderId="0" xfId="0" applyFont="1" applyFill="1"/>
    <xf numFmtId="0" fontId="15" fillId="0" borderId="4" xfId="2" applyFont="1" applyFill="1" applyBorder="1"/>
    <xf numFmtId="0" fontId="15" fillId="0" borderId="4" xfId="6" applyFont="1" applyFill="1" applyBorder="1"/>
    <xf numFmtId="166" fontId="14" fillId="6" borderId="6" xfId="0" applyNumberFormat="1" applyFont="1" applyFill="1" applyBorder="1" applyAlignment="1">
      <alignment horizontal="center" vertical="center" wrapText="1"/>
    </xf>
    <xf numFmtId="3" fontId="15" fillId="0" borderId="7" xfId="2" applyNumberFormat="1" applyFont="1" applyFill="1" applyBorder="1" applyAlignment="1">
      <alignment horizontal="center"/>
    </xf>
    <xf numFmtId="3" fontId="15" fillId="0" borderId="7" xfId="6" applyNumberFormat="1" applyFont="1" applyFill="1" applyBorder="1" applyAlignment="1">
      <alignment horizontal="center"/>
    </xf>
    <xf numFmtId="166" fontId="14" fillId="6" borderId="9" xfId="0" applyNumberFormat="1" applyFont="1" applyFill="1" applyBorder="1" applyAlignment="1">
      <alignment horizontal="center" vertical="center" wrapText="1"/>
    </xf>
    <xf numFmtId="3" fontId="15" fillId="0" borderId="10" xfId="2" applyNumberFormat="1" applyFont="1" applyFill="1" applyBorder="1" applyAlignment="1">
      <alignment horizontal="center"/>
    </xf>
    <xf numFmtId="3" fontId="15" fillId="0" borderId="10" xfId="6" applyNumberFormat="1" applyFont="1" applyFill="1" applyBorder="1" applyAlignment="1">
      <alignment horizontal="center"/>
    </xf>
    <xf numFmtId="0" fontId="15" fillId="0" borderId="21" xfId="2" applyFont="1" applyFill="1" applyBorder="1"/>
    <xf numFmtId="3" fontId="15" fillId="0" borderId="22" xfId="2" applyNumberFormat="1" applyFont="1" applyFill="1" applyBorder="1" applyAlignment="1">
      <alignment horizontal="center"/>
    </xf>
    <xf numFmtId="3" fontId="15" fillId="0" borderId="23" xfId="2" applyNumberFormat="1" applyFont="1" applyFill="1" applyBorder="1" applyAlignment="1">
      <alignment horizontal="center"/>
    </xf>
    <xf numFmtId="0" fontId="15" fillId="0" borderId="24" xfId="2" applyFont="1" applyFill="1" applyBorder="1"/>
    <xf numFmtId="0" fontId="10" fillId="5" borderId="0" xfId="0" applyFont="1" applyFill="1"/>
    <xf numFmtId="0" fontId="16" fillId="0" borderId="4" xfId="2" applyFont="1" applyFill="1" applyBorder="1"/>
    <xf numFmtId="0" fontId="16" fillId="0" borderId="4" xfId="6" applyFont="1" applyFill="1" applyBorder="1"/>
    <xf numFmtId="0" fontId="15" fillId="4" borderId="5" xfId="2" applyFont="1" applyFill="1" applyBorder="1"/>
    <xf numFmtId="3" fontId="15" fillId="4" borderId="8" xfId="2" applyNumberFormat="1" applyFont="1" applyFill="1" applyBorder="1" applyAlignment="1">
      <alignment horizontal="center"/>
    </xf>
    <xf numFmtId="3" fontId="15" fillId="4" borderId="11" xfId="2" applyNumberFormat="1" applyFont="1" applyFill="1" applyBorder="1" applyAlignment="1">
      <alignment horizontal="center"/>
    </xf>
    <xf numFmtId="3" fontId="15" fillId="0" borderId="22" xfId="3" applyNumberFormat="1" applyFont="1" applyFill="1" applyBorder="1" applyAlignment="1">
      <alignment horizontal="center"/>
    </xf>
    <xf numFmtId="3" fontId="15" fillId="0" borderId="23" xfId="3" applyNumberFormat="1" applyFont="1" applyFill="1" applyBorder="1" applyAlignment="1">
      <alignment horizontal="center"/>
    </xf>
    <xf numFmtId="0" fontId="15" fillId="4" borderId="15" xfId="2" applyFont="1" applyFill="1" applyBorder="1"/>
    <xf numFmtId="3" fontId="15" fillId="4" borderId="16" xfId="3" applyNumberFormat="1" applyFont="1" applyFill="1" applyBorder="1" applyAlignment="1">
      <alignment horizontal="center"/>
    </xf>
    <xf numFmtId="3" fontId="15" fillId="4" borderId="17" xfId="3" applyNumberFormat="1" applyFont="1" applyFill="1" applyBorder="1" applyAlignment="1">
      <alignment horizontal="center"/>
    </xf>
    <xf numFmtId="0" fontId="15" fillId="0" borderId="21" xfId="6" applyFont="1" applyFill="1" applyBorder="1"/>
    <xf numFmtId="3" fontId="15" fillId="0" borderId="22" xfId="6" applyNumberFormat="1" applyFont="1" applyFill="1" applyBorder="1" applyAlignment="1">
      <alignment horizontal="center"/>
    </xf>
    <xf numFmtId="3" fontId="15" fillId="0" borderId="23" xfId="6" applyNumberFormat="1" applyFont="1" applyFill="1" applyBorder="1" applyAlignment="1">
      <alignment horizontal="center"/>
    </xf>
    <xf numFmtId="0" fontId="15" fillId="4" borderId="15" xfId="6" applyFont="1" applyFill="1" applyBorder="1"/>
    <xf numFmtId="3" fontId="15" fillId="4" borderId="16" xfId="6" applyNumberFormat="1" applyFont="1" applyFill="1" applyBorder="1" applyAlignment="1">
      <alignment horizontal="center"/>
    </xf>
    <xf numFmtId="3" fontId="15" fillId="4" borderId="17" xfId="6" applyNumberFormat="1" applyFont="1" applyFill="1" applyBorder="1" applyAlignment="1">
      <alignment horizontal="center"/>
    </xf>
    <xf numFmtId="3" fontId="15" fillId="4" borderId="16" xfId="2" applyNumberFormat="1" applyFont="1" applyFill="1" applyBorder="1" applyAlignment="1">
      <alignment horizontal="center"/>
    </xf>
    <xf numFmtId="3" fontId="15" fillId="4" borderId="17" xfId="2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0" fillId="5" borderId="0" xfId="0" applyFont="1" applyFill="1" applyAlignment="1">
      <alignment horizontal="center"/>
    </xf>
    <xf numFmtId="0" fontId="11" fillId="5" borderId="0" xfId="0" applyFont="1" applyFill="1" applyAlignment="1">
      <alignment horizontal="left"/>
    </xf>
    <xf numFmtId="0" fontId="10" fillId="5" borderId="0" xfId="0" applyFont="1" applyFill="1" applyAlignment="1">
      <alignment horizontal="center" vertical="top"/>
    </xf>
    <xf numFmtId="0" fontId="15" fillId="0" borderId="4" xfId="0" applyFont="1" applyFill="1" applyBorder="1"/>
    <xf numFmtId="0" fontId="16" fillId="5" borderId="4" xfId="0" applyFont="1" applyFill="1" applyBorder="1"/>
    <xf numFmtId="0" fontId="15" fillId="5" borderId="4" xfId="0" applyFont="1" applyFill="1" applyBorder="1"/>
    <xf numFmtId="9" fontId="15" fillId="5" borderId="7" xfId="7" applyFont="1" applyFill="1" applyBorder="1"/>
    <xf numFmtId="165" fontId="15" fillId="5" borderId="7" xfId="7" applyNumberFormat="1" applyFont="1" applyFill="1" applyBorder="1"/>
    <xf numFmtId="9" fontId="15" fillId="8" borderId="10" xfId="7" applyFont="1" applyFill="1" applyBorder="1" applyAlignment="1">
      <alignment horizontal="right"/>
    </xf>
    <xf numFmtId="3" fontId="15" fillId="5" borderId="10" xfId="0" applyNumberFormat="1" applyFont="1" applyFill="1" applyBorder="1"/>
    <xf numFmtId="9" fontId="15" fillId="5" borderId="10" xfId="7" applyFont="1" applyFill="1" applyBorder="1" applyAlignment="1">
      <alignment horizontal="right"/>
    </xf>
    <xf numFmtId="9" fontId="15" fillId="5" borderId="10" xfId="7" applyFont="1" applyFill="1" applyBorder="1"/>
    <xf numFmtId="165" fontId="15" fillId="5" borderId="10" xfId="7" applyNumberFormat="1" applyFont="1" applyFill="1" applyBorder="1"/>
    <xf numFmtId="0" fontId="15" fillId="4" borderId="15" xfId="0" applyFont="1" applyFill="1" applyBorder="1" applyAlignment="1">
      <alignment horizontal="right"/>
    </xf>
    <xf numFmtId="0" fontId="15" fillId="4" borderId="16" xfId="0" applyFont="1" applyFill="1" applyBorder="1" applyAlignment="1">
      <alignment horizontal="right"/>
    </xf>
    <xf numFmtId="0" fontId="15" fillId="4" borderId="17" xfId="0" applyFont="1" applyFill="1" applyBorder="1" applyAlignment="1">
      <alignment horizontal="right"/>
    </xf>
    <xf numFmtId="0" fontId="15" fillId="5" borderId="21" xfId="0" applyFont="1" applyFill="1" applyBorder="1"/>
    <xf numFmtId="3" fontId="15" fillId="5" borderId="22" xfId="0" applyNumberFormat="1" applyFont="1" applyFill="1" applyBorder="1"/>
    <xf numFmtId="165" fontId="15" fillId="5" borderId="22" xfId="7" applyNumberFormat="1" applyFont="1" applyFill="1" applyBorder="1"/>
    <xf numFmtId="165" fontId="15" fillId="5" borderId="23" xfId="7" applyNumberFormat="1" applyFont="1" applyFill="1" applyBorder="1"/>
    <xf numFmtId="0" fontId="15" fillId="4" borderId="4" xfId="0" applyFont="1" applyFill="1" applyBorder="1"/>
    <xf numFmtId="3" fontId="15" fillId="4" borderId="10" xfId="0" applyNumberFormat="1" applyFont="1" applyFill="1" applyBorder="1"/>
    <xf numFmtId="165" fontId="15" fillId="4" borderId="10" xfId="7" applyNumberFormat="1" applyFont="1" applyFill="1" applyBorder="1"/>
    <xf numFmtId="165" fontId="15" fillId="4" borderId="7" xfId="7" applyNumberFormat="1" applyFont="1" applyFill="1" applyBorder="1"/>
    <xf numFmtId="0" fontId="15" fillId="5" borderId="15" xfId="0" applyFont="1" applyFill="1" applyBorder="1"/>
    <xf numFmtId="3" fontId="15" fillId="5" borderId="16" xfId="0" applyNumberFormat="1" applyFont="1" applyFill="1" applyBorder="1"/>
    <xf numFmtId="165" fontId="15" fillId="5" borderId="16" xfId="7" applyNumberFormat="1" applyFont="1" applyFill="1" applyBorder="1"/>
    <xf numFmtId="165" fontId="15" fillId="5" borderId="17" xfId="7" applyNumberFormat="1" applyFont="1" applyFill="1" applyBorder="1"/>
    <xf numFmtId="9" fontId="15" fillId="5" borderId="23" xfId="7" applyFont="1" applyFill="1" applyBorder="1"/>
    <xf numFmtId="0" fontId="15" fillId="4" borderId="15" xfId="0" applyFont="1" applyFill="1" applyBorder="1"/>
    <xf numFmtId="3" fontId="15" fillId="4" borderId="16" xfId="0" applyNumberFormat="1" applyFont="1" applyFill="1" applyBorder="1"/>
    <xf numFmtId="165" fontId="15" fillId="4" borderId="16" xfId="7" applyNumberFormat="1" applyFont="1" applyFill="1" applyBorder="1"/>
    <xf numFmtId="165" fontId="15" fillId="4" borderId="17" xfId="7" applyNumberFormat="1" applyFont="1" applyFill="1" applyBorder="1"/>
    <xf numFmtId="9" fontId="15" fillId="5" borderId="22" xfId="7" applyFont="1" applyFill="1" applyBorder="1" applyAlignment="1">
      <alignment horizontal="right"/>
    </xf>
    <xf numFmtId="9" fontId="15" fillId="5" borderId="22" xfId="7" applyFont="1" applyFill="1" applyBorder="1"/>
    <xf numFmtId="9" fontId="15" fillId="4" borderId="10" xfId="7" applyFont="1" applyFill="1" applyBorder="1"/>
    <xf numFmtId="9" fontId="15" fillId="5" borderId="16" xfId="7" applyFont="1" applyFill="1" applyBorder="1" applyAlignment="1">
      <alignment horizontal="right"/>
    </xf>
    <xf numFmtId="9" fontId="15" fillId="5" borderId="16" xfId="7" applyFont="1" applyFill="1" applyBorder="1"/>
    <xf numFmtId="166" fontId="14" fillId="6" borderId="3" xfId="0" applyNumberFormat="1" applyFont="1" applyFill="1" applyBorder="1" applyAlignment="1">
      <alignment horizontal="left" vertical="center" wrapText="1"/>
    </xf>
    <xf numFmtId="0" fontId="15" fillId="0" borderId="25" xfId="2" applyFont="1" applyFill="1" applyBorder="1" applyAlignment="1">
      <alignment horizontal="center"/>
    </xf>
    <xf numFmtId="0" fontId="15" fillId="0" borderId="26" xfId="2" applyFont="1" applyFill="1" applyBorder="1" applyAlignment="1">
      <alignment horizontal="center"/>
    </xf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18" fillId="0" borderId="0" xfId="2" applyFont="1" applyFill="1" applyBorder="1"/>
    <xf numFmtId="0" fontId="20" fillId="0" borderId="0" xfId="2" applyFont="1" applyFill="1" applyBorder="1"/>
    <xf numFmtId="166" fontId="14" fillId="6" borderId="18" xfId="0" applyNumberFormat="1" applyFont="1" applyFill="1" applyBorder="1" applyAlignment="1">
      <alignment horizontal="left" vertical="center" wrapText="1"/>
    </xf>
    <xf numFmtId="166" fontId="14" fillId="6" borderId="19" xfId="0" applyNumberFormat="1" applyFont="1" applyFill="1" applyBorder="1" applyAlignment="1">
      <alignment horizontal="center" vertical="center" wrapText="1"/>
    </xf>
    <xf numFmtId="166" fontId="14" fillId="6" borderId="20" xfId="0" applyNumberFormat="1" applyFont="1" applyFill="1" applyBorder="1" applyAlignment="1">
      <alignment horizontal="center" vertical="center" wrapText="1"/>
    </xf>
    <xf numFmtId="0" fontId="24" fillId="7" borderId="24" xfId="2" applyFont="1" applyFill="1" applyBorder="1"/>
    <xf numFmtId="3" fontId="24" fillId="4" borderId="25" xfId="2" applyNumberFormat="1" applyFont="1" applyFill="1" applyBorder="1" applyAlignment="1">
      <alignment horizontal="center"/>
    </xf>
    <xf numFmtId="3" fontId="24" fillId="4" borderId="26" xfId="2" applyNumberFormat="1" applyFont="1" applyFill="1" applyBorder="1" applyAlignment="1">
      <alignment horizontal="center"/>
    </xf>
    <xf numFmtId="0" fontId="25" fillId="0" borderId="4" xfId="6" applyFont="1" applyFill="1" applyBorder="1"/>
    <xf numFmtId="3" fontId="24" fillId="0" borderId="10" xfId="6" applyNumberFormat="1" applyFont="1" applyFill="1" applyBorder="1" applyAlignment="1">
      <alignment horizontal="center"/>
    </xf>
    <xf numFmtId="3" fontId="24" fillId="0" borderId="7" xfId="6" applyNumberFormat="1" applyFont="1" applyFill="1" applyBorder="1" applyAlignment="1">
      <alignment horizontal="center"/>
    </xf>
    <xf numFmtId="0" fontId="24" fillId="0" borderId="4" xfId="6" applyFont="1" applyFill="1" applyBorder="1"/>
    <xf numFmtId="3" fontId="20" fillId="0" borderId="0" xfId="0" applyNumberFormat="1" applyFont="1" applyFill="1"/>
    <xf numFmtId="0" fontId="24" fillId="4" borderId="15" xfId="6" applyFont="1" applyFill="1" applyBorder="1"/>
    <xf numFmtId="3" fontId="24" fillId="4" borderId="16" xfId="6" applyNumberFormat="1" applyFont="1" applyFill="1" applyBorder="1" applyAlignment="1">
      <alignment horizontal="center"/>
    </xf>
    <xf numFmtId="3" fontId="24" fillId="4" borderId="17" xfId="6" applyNumberFormat="1" applyFont="1" applyFill="1" applyBorder="1" applyAlignment="1">
      <alignment horizontal="center"/>
    </xf>
    <xf numFmtId="0" fontId="18" fillId="0" borderId="0" xfId="5" applyFont="1"/>
    <xf numFmtId="0" fontId="24" fillId="0" borderId="0" xfId="0" applyFont="1" applyFill="1"/>
    <xf numFmtId="0" fontId="25" fillId="0" borderId="24" xfId="2" applyFont="1" applyFill="1" applyBorder="1" applyAlignment="1">
      <alignment wrapText="1"/>
    </xf>
    <xf numFmtId="3" fontId="24" fillId="0" borderId="25" xfId="2" applyNumberFormat="1" applyFont="1" applyFill="1" applyBorder="1" applyAlignment="1">
      <alignment horizontal="center"/>
    </xf>
    <xf numFmtId="3" fontId="24" fillId="0" borderId="26" xfId="2" applyNumberFormat="1" applyFont="1" applyFill="1" applyBorder="1" applyAlignment="1">
      <alignment horizontal="center"/>
    </xf>
    <xf numFmtId="0" fontId="24" fillId="0" borderId="4" xfId="2" applyFont="1" applyFill="1" applyBorder="1"/>
    <xf numFmtId="3" fontId="24" fillId="0" borderId="10" xfId="2" applyNumberFormat="1" applyFont="1" applyFill="1" applyBorder="1" applyAlignment="1">
      <alignment horizontal="center"/>
    </xf>
    <xf numFmtId="3" fontId="24" fillId="0" borderId="7" xfId="2" applyNumberFormat="1" applyFont="1" applyFill="1" applyBorder="1" applyAlignment="1">
      <alignment horizontal="center"/>
    </xf>
    <xf numFmtId="9" fontId="24" fillId="0" borderId="10" xfId="6" applyNumberFormat="1" applyFont="1" applyFill="1" applyBorder="1" applyAlignment="1">
      <alignment horizontal="center"/>
    </xf>
    <xf numFmtId="165" fontId="24" fillId="0" borderId="10" xfId="6" applyNumberFormat="1" applyFont="1" applyFill="1" applyBorder="1" applyAlignment="1">
      <alignment horizontal="center"/>
    </xf>
    <xf numFmtId="0" fontId="25" fillId="0" borderId="4" xfId="2" applyFont="1" applyFill="1" applyBorder="1"/>
    <xf numFmtId="0" fontId="24" fillId="0" borderId="21" xfId="2" applyFont="1" applyFill="1" applyBorder="1"/>
    <xf numFmtId="3" fontId="24" fillId="0" borderId="22" xfId="2" applyNumberFormat="1" applyFont="1" applyFill="1" applyBorder="1" applyAlignment="1">
      <alignment horizontal="center"/>
    </xf>
    <xf numFmtId="3" fontId="24" fillId="0" borderId="23" xfId="2" applyNumberFormat="1" applyFont="1" applyFill="1" applyBorder="1" applyAlignment="1">
      <alignment horizontal="center"/>
    </xf>
    <xf numFmtId="0" fontId="25" fillId="0" borderId="24" xfId="6" applyFont="1" applyFill="1" applyBorder="1"/>
    <xf numFmtId="3" fontId="24" fillId="0" borderId="25" xfId="6" applyNumberFormat="1" applyFont="1" applyFill="1" applyBorder="1" applyAlignment="1">
      <alignment horizontal="center"/>
    </xf>
    <xf numFmtId="3" fontId="24" fillId="0" borderId="26" xfId="6" applyNumberFormat="1" applyFont="1" applyFill="1" applyBorder="1" applyAlignment="1">
      <alignment horizontal="center"/>
    </xf>
    <xf numFmtId="0" fontId="24" fillId="4" borderId="5" xfId="2" applyFont="1" applyFill="1" applyBorder="1"/>
    <xf numFmtId="3" fontId="24" fillId="4" borderId="11" xfId="3" applyNumberFormat="1" applyFont="1" applyFill="1" applyBorder="1" applyAlignment="1">
      <alignment horizontal="center"/>
    </xf>
    <xf numFmtId="3" fontId="24" fillId="4" borderId="8" xfId="3" applyNumberFormat="1" applyFont="1" applyFill="1" applyBorder="1" applyAlignment="1">
      <alignment horizontal="center"/>
    </xf>
    <xf numFmtId="0" fontId="24" fillId="4" borderId="12" xfId="2" applyFont="1" applyFill="1" applyBorder="1"/>
    <xf numFmtId="3" fontId="24" fillId="4" borderId="13" xfId="2" applyNumberFormat="1" applyFont="1" applyFill="1" applyBorder="1" applyAlignment="1">
      <alignment horizontal="center"/>
    </xf>
    <xf numFmtId="3" fontId="24" fillId="4" borderId="14" xfId="2" applyNumberFormat="1" applyFont="1" applyFill="1" applyBorder="1" applyAlignment="1">
      <alignment horizontal="center"/>
    </xf>
    <xf numFmtId="0" fontId="26" fillId="5" borderId="0" xfId="0" applyFont="1" applyFill="1" applyAlignment="1">
      <alignment horizontal="center"/>
    </xf>
    <xf numFmtId="0" fontId="11" fillId="4" borderId="5" xfId="0" applyFont="1" applyFill="1" applyBorder="1"/>
    <xf numFmtId="3" fontId="11" fillId="4" borderId="11" xfId="0" applyNumberFormat="1" applyFont="1" applyFill="1" applyBorder="1"/>
    <xf numFmtId="9" fontId="11" fillId="4" borderId="11" xfId="7" applyFont="1" applyFill="1" applyBorder="1"/>
    <xf numFmtId="165" fontId="11" fillId="4" borderId="8" xfId="7" applyNumberFormat="1" applyFont="1" applyFill="1" applyBorder="1"/>
    <xf numFmtId="0" fontId="26" fillId="0" borderId="0" xfId="0" applyFont="1" applyFill="1"/>
    <xf numFmtId="0" fontId="15" fillId="5" borderId="0" xfId="0" applyFont="1" applyFill="1" applyAlignment="1">
      <alignment horizontal="left" vertical="top" wrapText="1"/>
    </xf>
    <xf numFmtId="166" fontId="14" fillId="6" borderId="28" xfId="0" applyNumberFormat="1" applyFont="1" applyFill="1" applyBorder="1" applyAlignment="1">
      <alignment horizontal="center" vertical="center" wrapText="1"/>
    </xf>
    <xf numFmtId="166" fontId="14" fillId="6" borderId="27" xfId="0" applyNumberFormat="1" applyFont="1" applyFill="1" applyBorder="1" applyAlignment="1">
      <alignment horizontal="center" vertical="center" wrapText="1"/>
    </xf>
    <xf numFmtId="166" fontId="14" fillId="6" borderId="29" xfId="0" applyNumberFormat="1" applyFont="1" applyFill="1" applyBorder="1" applyAlignment="1">
      <alignment horizontal="center" vertical="center" wrapText="1"/>
    </xf>
  </cellXfs>
  <cellStyles count="8">
    <cellStyle name="Fed" xfId="1" xr:uid="{00000000-0005-0000-0000-000000000000}"/>
    <cellStyle name="Gul" xfId="2" xr:uid="{00000000-0005-0000-0000-000001000000}"/>
    <cellStyle name="Komma" xfId="3" builtinId="3"/>
    <cellStyle name="Normal" xfId="0" builtinId="0"/>
    <cellStyle name="Overskrift" xfId="4" xr:uid="{00000000-0005-0000-0000-000004000000}"/>
    <cellStyle name="Procent" xfId="7" builtinId="5"/>
    <cellStyle name="Spørgsmål" xfId="5" xr:uid="{00000000-0005-0000-0000-000005000000}"/>
    <cellStyle name="Turkis" xfId="6" xr:uid="{00000000-0005-0000-0000-000006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3"/>
  <dimension ref="A1:H28"/>
  <sheetViews>
    <sheetView showGridLines="0" zoomScale="65" zoomScaleNormal="65" zoomScalePageLayoutView="150" workbookViewId="0"/>
  </sheetViews>
  <sheetFormatPr defaultColWidth="8.81640625" defaultRowHeight="13" x14ac:dyDescent="0.3"/>
  <cols>
    <col min="1" max="1" width="38" style="83" customWidth="1"/>
    <col min="2" max="5" width="10.6328125" style="83" customWidth="1"/>
    <col min="6" max="16384" width="8.81640625" style="83"/>
  </cols>
  <sheetData>
    <row r="1" spans="1:8" s="84" customFormat="1" ht="23.5" x14ac:dyDescent="0.55000000000000004">
      <c r="A1" s="84" t="s">
        <v>46</v>
      </c>
    </row>
    <row r="2" spans="1:8" s="84" customFormat="1" ht="19" customHeight="1" x14ac:dyDescent="0.55000000000000004">
      <c r="A2" s="85"/>
    </row>
    <row r="3" spans="1:8" ht="18.5" x14ac:dyDescent="0.45">
      <c r="A3" s="86" t="s">
        <v>88</v>
      </c>
    </row>
    <row r="4" spans="1:8" ht="16" thickBot="1" x14ac:dyDescent="0.4">
      <c r="A4" s="87" t="s">
        <v>56</v>
      </c>
      <c r="B4" s="88"/>
      <c r="C4" s="88"/>
      <c r="D4" s="88"/>
      <c r="E4" s="88"/>
    </row>
    <row r="5" spans="1:8" ht="45" customHeight="1" x14ac:dyDescent="0.35">
      <c r="A5" s="89" t="s">
        <v>48</v>
      </c>
      <c r="B5" s="90" t="s">
        <v>4</v>
      </c>
      <c r="C5" s="90" t="s">
        <v>5</v>
      </c>
      <c r="D5" s="90" t="s">
        <v>6</v>
      </c>
      <c r="E5" s="91" t="s">
        <v>34</v>
      </c>
      <c r="F5" s="82"/>
    </row>
    <row r="6" spans="1:8" ht="15.5" x14ac:dyDescent="0.35">
      <c r="A6" s="92" t="s">
        <v>96</v>
      </c>
      <c r="B6" s="93">
        <v>29751</v>
      </c>
      <c r="C6" s="93">
        <v>10641</v>
      </c>
      <c r="D6" s="93">
        <v>52883</v>
      </c>
      <c r="E6" s="94">
        <f>SUM(B6:D6)</f>
        <v>93275</v>
      </c>
      <c r="F6" s="82"/>
    </row>
    <row r="7" spans="1:8" ht="15.5" x14ac:dyDescent="0.35">
      <c r="A7" s="95" t="s">
        <v>7</v>
      </c>
      <c r="B7" s="96"/>
      <c r="C7" s="96"/>
      <c r="D7" s="96"/>
      <c r="E7" s="97"/>
      <c r="F7" s="82"/>
    </row>
    <row r="8" spans="1:8" ht="15.5" x14ac:dyDescent="0.35">
      <c r="A8" s="98" t="s">
        <v>8</v>
      </c>
      <c r="B8" s="96">
        <v>16710</v>
      </c>
      <c r="C8" s="96">
        <v>6632</v>
      </c>
      <c r="D8" s="96">
        <v>36406</v>
      </c>
      <c r="E8" s="97">
        <f>SUM(B8:D8)</f>
        <v>59748</v>
      </c>
      <c r="F8" s="82"/>
    </row>
    <row r="9" spans="1:8" ht="15.5" x14ac:dyDescent="0.35">
      <c r="A9" s="98" t="s">
        <v>51</v>
      </c>
      <c r="B9" s="96">
        <f>Tabel2!B23-B11</f>
        <v>6380.51</v>
      </c>
      <c r="C9" s="96">
        <f>Tabel2!C23-C11</f>
        <v>2846.82</v>
      </c>
      <c r="D9" s="96">
        <f>Tabel2!D23-D11</f>
        <v>7439.2449999999999</v>
      </c>
      <c r="E9" s="97">
        <f>SUM(B9:D9)</f>
        <v>16666.575000000001</v>
      </c>
      <c r="F9" s="82"/>
    </row>
    <row r="10" spans="1:8" ht="15.5" x14ac:dyDescent="0.35">
      <c r="A10" s="98" t="s">
        <v>50</v>
      </c>
      <c r="B10" s="96">
        <f>Tabel3!B15</f>
        <v>1360</v>
      </c>
      <c r="C10" s="96">
        <f>Tabel3!C15</f>
        <v>304</v>
      </c>
      <c r="D10" s="96">
        <f>Tabel3!D15</f>
        <v>1026</v>
      </c>
      <c r="E10" s="97">
        <f t="shared" ref="E10:E25" si="0">SUM(B10:D10)</f>
        <v>2690</v>
      </c>
      <c r="F10" s="82"/>
      <c r="H10" s="99"/>
    </row>
    <row r="11" spans="1:8" ht="15.5" x14ac:dyDescent="0.35">
      <c r="A11" s="98" t="s">
        <v>31</v>
      </c>
      <c r="B11" s="96">
        <v>80</v>
      </c>
      <c r="C11" s="96">
        <v>28</v>
      </c>
      <c r="D11" s="96">
        <v>142</v>
      </c>
      <c r="E11" s="97">
        <f>SUM(B11:D11)</f>
        <v>250</v>
      </c>
      <c r="F11" s="82"/>
    </row>
    <row r="12" spans="1:8" ht="15.5" x14ac:dyDescent="0.35">
      <c r="A12" s="98" t="s">
        <v>33</v>
      </c>
      <c r="B12" s="96">
        <v>514</v>
      </c>
      <c r="C12" s="96">
        <v>184</v>
      </c>
      <c r="D12" s="96">
        <v>913</v>
      </c>
      <c r="E12" s="97">
        <f t="shared" si="0"/>
        <v>1611</v>
      </c>
      <c r="F12" s="82"/>
    </row>
    <row r="13" spans="1:8" ht="15.5" x14ac:dyDescent="0.35">
      <c r="A13" s="98" t="s">
        <v>9</v>
      </c>
      <c r="B13" s="96">
        <f>Tabel3!B19</f>
        <v>462</v>
      </c>
      <c r="C13" s="96">
        <f>Tabel3!C19</f>
        <v>268</v>
      </c>
      <c r="D13" s="96">
        <f>Tabel3!D19</f>
        <v>752</v>
      </c>
      <c r="E13" s="97">
        <f t="shared" si="0"/>
        <v>1482</v>
      </c>
      <c r="F13" s="82"/>
    </row>
    <row r="14" spans="1:8" ht="15.5" x14ac:dyDescent="0.35">
      <c r="A14" s="98" t="s">
        <v>52</v>
      </c>
      <c r="B14" s="96">
        <v>551</v>
      </c>
      <c r="C14" s="96">
        <v>178</v>
      </c>
      <c r="D14" s="96">
        <v>612</v>
      </c>
      <c r="E14" s="97">
        <f t="shared" si="0"/>
        <v>1341</v>
      </c>
      <c r="F14" s="82"/>
    </row>
    <row r="15" spans="1:8" ht="15.5" x14ac:dyDescent="0.35">
      <c r="A15" s="98" t="s">
        <v>32</v>
      </c>
      <c r="B15" s="96">
        <v>420</v>
      </c>
      <c r="C15" s="96">
        <v>150</v>
      </c>
      <c r="D15" s="96">
        <v>746</v>
      </c>
      <c r="E15" s="97">
        <f t="shared" si="0"/>
        <v>1316</v>
      </c>
      <c r="F15" s="82"/>
    </row>
    <row r="16" spans="1:8" ht="15.5" x14ac:dyDescent="0.35">
      <c r="A16" s="98" t="s">
        <v>10</v>
      </c>
      <c r="B16" s="96">
        <f>Tabel3!B25</f>
        <v>303</v>
      </c>
      <c r="C16" s="96">
        <f>Tabel3!C25</f>
        <v>138</v>
      </c>
      <c r="D16" s="96">
        <f>Tabel3!D25</f>
        <v>490</v>
      </c>
      <c r="E16" s="97">
        <f t="shared" si="0"/>
        <v>931</v>
      </c>
      <c r="F16" s="82"/>
    </row>
    <row r="17" spans="1:7" ht="15.5" x14ac:dyDescent="0.35">
      <c r="A17" s="98" t="s">
        <v>85</v>
      </c>
      <c r="B17" s="96">
        <v>202</v>
      </c>
      <c r="C17" s="96">
        <v>72</v>
      </c>
      <c r="D17" s="96">
        <v>360</v>
      </c>
      <c r="E17" s="97">
        <f t="shared" si="0"/>
        <v>634</v>
      </c>
      <c r="F17" s="82"/>
    </row>
    <row r="18" spans="1:7" ht="15.5" x14ac:dyDescent="0.35">
      <c r="A18" s="98" t="s">
        <v>53</v>
      </c>
      <c r="B18" s="96">
        <v>170</v>
      </c>
      <c r="C18" s="96">
        <v>61</v>
      </c>
      <c r="D18" s="96">
        <v>301</v>
      </c>
      <c r="E18" s="97">
        <f t="shared" si="0"/>
        <v>532</v>
      </c>
      <c r="F18" s="82"/>
    </row>
    <row r="19" spans="1:7" ht="15.5" x14ac:dyDescent="0.35">
      <c r="A19" s="98" t="s">
        <v>11</v>
      </c>
      <c r="B19" s="96">
        <f>Tabel3!B29</f>
        <v>206</v>
      </c>
      <c r="C19" s="96">
        <f>Tabel3!C29</f>
        <v>67</v>
      </c>
      <c r="D19" s="96">
        <f>Tabel3!D29</f>
        <v>235</v>
      </c>
      <c r="E19" s="97">
        <f t="shared" si="0"/>
        <v>508</v>
      </c>
      <c r="F19" s="82"/>
    </row>
    <row r="20" spans="1:7" ht="15.5" x14ac:dyDescent="0.35">
      <c r="A20" s="98" t="s">
        <v>12</v>
      </c>
      <c r="B20" s="96">
        <f>Tabel3!B33</f>
        <v>194</v>
      </c>
      <c r="C20" s="96">
        <f>Tabel3!C33</f>
        <v>44</v>
      </c>
      <c r="D20" s="96">
        <f>Tabel3!D33</f>
        <v>181</v>
      </c>
      <c r="E20" s="97">
        <f t="shared" si="0"/>
        <v>419</v>
      </c>
      <c r="F20" s="82"/>
    </row>
    <row r="21" spans="1:7" ht="15.5" x14ac:dyDescent="0.35">
      <c r="A21" s="98" t="s">
        <v>54</v>
      </c>
      <c r="B21" s="96">
        <v>133</v>
      </c>
      <c r="C21" s="96">
        <v>48</v>
      </c>
      <c r="D21" s="96">
        <v>236</v>
      </c>
      <c r="E21" s="97">
        <f t="shared" si="0"/>
        <v>417</v>
      </c>
      <c r="F21" s="82"/>
    </row>
    <row r="22" spans="1:7" ht="15.5" x14ac:dyDescent="0.35">
      <c r="A22" s="98" t="s">
        <v>13</v>
      </c>
      <c r="B22" s="96">
        <v>133</v>
      </c>
      <c r="C22" s="96">
        <v>47</v>
      </c>
      <c r="D22" s="96">
        <v>236</v>
      </c>
      <c r="E22" s="97">
        <f t="shared" si="0"/>
        <v>416</v>
      </c>
      <c r="F22" s="82"/>
    </row>
    <row r="23" spans="1:7" ht="15.5" x14ac:dyDescent="0.35">
      <c r="A23" s="98" t="s">
        <v>14</v>
      </c>
      <c r="B23" s="96">
        <v>183</v>
      </c>
      <c r="C23" s="96">
        <v>42</v>
      </c>
      <c r="D23" s="96">
        <v>146</v>
      </c>
      <c r="E23" s="97">
        <f t="shared" si="0"/>
        <v>371</v>
      </c>
      <c r="F23" s="82"/>
    </row>
    <row r="24" spans="1:7" ht="15.5" x14ac:dyDescent="0.35">
      <c r="A24" s="98" t="s">
        <v>55</v>
      </c>
      <c r="B24" s="96">
        <v>112</v>
      </c>
      <c r="C24" s="96">
        <v>40</v>
      </c>
      <c r="D24" s="96">
        <v>199</v>
      </c>
      <c r="E24" s="97">
        <f t="shared" si="0"/>
        <v>351</v>
      </c>
      <c r="F24" s="82"/>
    </row>
    <row r="25" spans="1:7" ht="18" customHeight="1" x14ac:dyDescent="0.35">
      <c r="A25" s="98" t="s">
        <v>15</v>
      </c>
      <c r="B25" s="96">
        <v>80</v>
      </c>
      <c r="C25" s="96">
        <v>28</v>
      </c>
      <c r="D25" s="96">
        <v>142</v>
      </c>
      <c r="E25" s="97">
        <f t="shared" si="0"/>
        <v>250</v>
      </c>
      <c r="F25" s="82"/>
      <c r="G25" s="99"/>
    </row>
    <row r="26" spans="1:7" ht="18" customHeight="1" x14ac:dyDescent="0.35">
      <c r="A26" s="98" t="s">
        <v>16</v>
      </c>
      <c r="B26" s="96">
        <v>134</v>
      </c>
      <c r="C26" s="96">
        <v>48</v>
      </c>
      <c r="D26" s="96">
        <v>237</v>
      </c>
      <c r="E26" s="97">
        <f>SUM(B26:D26)</f>
        <v>419</v>
      </c>
      <c r="F26" s="82"/>
    </row>
    <row r="27" spans="1:7" ht="15.5" x14ac:dyDescent="0.35">
      <c r="A27" s="100" t="s">
        <v>89</v>
      </c>
      <c r="B27" s="101">
        <f>SUM(B8:B26)</f>
        <v>28327.510000000002</v>
      </c>
      <c r="C27" s="101">
        <f>SUM(C8:C26)</f>
        <v>11225.82</v>
      </c>
      <c r="D27" s="101">
        <f>SUM(D8:D26)</f>
        <v>50799.245000000003</v>
      </c>
      <c r="E27" s="102">
        <f>SUM(E8:E26)</f>
        <v>90352.574999999997</v>
      </c>
      <c r="F27" s="82"/>
    </row>
    <row r="28" spans="1:7" ht="16" thickBot="1" x14ac:dyDescent="0.4">
      <c r="A28" s="123" t="s">
        <v>17</v>
      </c>
      <c r="B28" s="124">
        <f>+B6-B27</f>
        <v>1423.489999999998</v>
      </c>
      <c r="C28" s="124">
        <f>+C6-C27</f>
        <v>-584.81999999999971</v>
      </c>
      <c r="D28" s="124">
        <f>+D6-D27</f>
        <v>2083.7549999999974</v>
      </c>
      <c r="E28" s="125">
        <f>+E6-E27</f>
        <v>2922.4250000000029</v>
      </c>
      <c r="F28" s="82"/>
    </row>
  </sheetData>
  <customSheetViews>
    <customSheetView guid="{BFC08D5E-669A-11D3-8948-005004102037}" scale="50" showGridLines="0" showRowCol="0" fitToPage="1" showRuler="0">
      <selection sqref="A1:E28"/>
      <pageMargins left="0.98425196850393704" right="0.98425196850393704" top="0.98425196850393704" bottom="0.98425196850393704" header="0.39370078740157483" footer="0.39370078740157483"/>
      <pageSetup paperSize="9" orientation="portrait" blackAndWhite="1" horizontalDpi="300" verticalDpi="300"/>
      <headerFooter alignWithMargins="0">
        <oddHeader>&amp;C&amp;"Times New Roman,normal"&amp;20Fast og Klammer A/S</oddHeader>
      </headerFooter>
    </customSheetView>
  </customSheetViews>
  <phoneticPr fontId="0" type="noConversion"/>
  <pageMargins left="0.98425196850393704" right="0.98425196850393704" top="0.98425196850393704" bottom="0.98425196850393704" header="0.39370078740157483" footer="0.39370078740157483"/>
  <pageSetup paperSize="9" orientation="portrait" blackAndWhite="1" horizontalDpi="300" verticalDpi="300" r:id="rId1"/>
  <headerFooter alignWithMargins="0">
    <oddHeader>&amp;C&amp;"Times New Roman,normal"&amp;20Fast og Klammer A/S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4"/>
  <dimension ref="A1:F23"/>
  <sheetViews>
    <sheetView showGridLines="0" zoomScale="68" zoomScaleNormal="68" workbookViewId="0"/>
  </sheetViews>
  <sheetFormatPr defaultColWidth="8.81640625" defaultRowHeight="13" x14ac:dyDescent="0.3"/>
  <cols>
    <col min="1" max="1" width="46.36328125" style="83" bestFit="1" customWidth="1"/>
    <col min="2" max="5" width="10.6328125" style="83" customWidth="1"/>
    <col min="6" max="16384" width="8.81640625" style="83"/>
  </cols>
  <sheetData>
    <row r="1" spans="1:6" s="84" customFormat="1" ht="23.5" x14ac:dyDescent="0.55000000000000004">
      <c r="A1" s="84" t="s">
        <v>46</v>
      </c>
    </row>
    <row r="2" spans="1:6" s="84" customFormat="1" ht="16" customHeight="1" x14ac:dyDescent="0.55000000000000004"/>
    <row r="3" spans="1:6" ht="18.5" x14ac:dyDescent="0.45">
      <c r="A3" s="86" t="s">
        <v>88</v>
      </c>
    </row>
    <row r="4" spans="1:6" ht="16" thickBot="1" x14ac:dyDescent="0.4">
      <c r="A4" s="103" t="s">
        <v>90</v>
      </c>
      <c r="B4" s="104"/>
      <c r="C4" s="104"/>
      <c r="D4" s="104"/>
      <c r="E4" s="104"/>
    </row>
    <row r="5" spans="1:6" ht="45" customHeight="1" x14ac:dyDescent="0.35">
      <c r="A5" s="79" t="s">
        <v>0</v>
      </c>
      <c r="B5" s="14" t="s">
        <v>4</v>
      </c>
      <c r="C5" s="14" t="s">
        <v>5</v>
      </c>
      <c r="D5" s="14" t="s">
        <v>6</v>
      </c>
      <c r="E5" s="11" t="s">
        <v>34</v>
      </c>
      <c r="F5" s="82"/>
    </row>
    <row r="6" spans="1:6" ht="31" x14ac:dyDescent="0.35">
      <c r="A6" s="105" t="s">
        <v>18</v>
      </c>
      <c r="B6" s="106"/>
      <c r="C6" s="106"/>
      <c r="D6" s="106"/>
      <c r="E6" s="107"/>
    </row>
    <row r="7" spans="1:6" ht="15.5" x14ac:dyDescent="0.35">
      <c r="A7" s="108" t="s">
        <v>19</v>
      </c>
      <c r="B7" s="109">
        <v>6</v>
      </c>
      <c r="C7" s="109">
        <v>3</v>
      </c>
      <c r="D7" s="109">
        <v>7</v>
      </c>
      <c r="E7" s="110">
        <f>SUM(B7:D7)</f>
        <v>16</v>
      </c>
    </row>
    <row r="8" spans="1:6" ht="15.5" x14ac:dyDescent="0.35">
      <c r="A8" s="108" t="s">
        <v>36</v>
      </c>
      <c r="B8" s="109">
        <v>1592</v>
      </c>
      <c r="C8" s="109">
        <v>1065</v>
      </c>
      <c r="D8" s="109">
        <v>1797</v>
      </c>
      <c r="E8" s="110">
        <f t="shared" ref="E8:E16" si="0">SUM(B8:D8)</f>
        <v>4454</v>
      </c>
    </row>
    <row r="9" spans="1:6" ht="15.5" x14ac:dyDescent="0.35">
      <c r="A9" s="95" t="s">
        <v>20</v>
      </c>
      <c r="B9" s="96"/>
      <c r="C9" s="96"/>
      <c r="D9" s="96"/>
      <c r="E9" s="97"/>
    </row>
    <row r="10" spans="1:6" ht="15.5" x14ac:dyDescent="0.35">
      <c r="A10" s="98" t="s">
        <v>19</v>
      </c>
      <c r="B10" s="96">
        <v>10</v>
      </c>
      <c r="C10" s="96">
        <v>4</v>
      </c>
      <c r="D10" s="96">
        <v>7</v>
      </c>
      <c r="E10" s="97">
        <f t="shared" si="0"/>
        <v>21</v>
      </c>
    </row>
    <row r="11" spans="1:6" ht="16" customHeight="1" x14ac:dyDescent="0.35">
      <c r="A11" s="98" t="s">
        <v>35</v>
      </c>
      <c r="B11" s="96">
        <v>2424</v>
      </c>
      <c r="C11" s="96">
        <v>969</v>
      </c>
      <c r="D11" s="96">
        <v>1657</v>
      </c>
      <c r="E11" s="97">
        <f t="shared" si="0"/>
        <v>5050</v>
      </c>
    </row>
    <row r="12" spans="1:6" ht="15.5" x14ac:dyDescent="0.35">
      <c r="A12" s="98" t="s">
        <v>21</v>
      </c>
      <c r="B12" s="96">
        <f>+ABS(B13*Tabel1!B6)</f>
        <v>297.51</v>
      </c>
      <c r="C12" s="96">
        <f>+ABS(C13*Tabel1!C6)</f>
        <v>212.82</v>
      </c>
      <c r="D12" s="96">
        <f>+ABS(D13*Tabel1!D6)</f>
        <v>793.245</v>
      </c>
      <c r="E12" s="97">
        <f t="shared" si="0"/>
        <v>1303.575</v>
      </c>
    </row>
    <row r="13" spans="1:6" ht="14" customHeight="1" x14ac:dyDescent="0.35">
      <c r="A13" s="98" t="s">
        <v>22</v>
      </c>
      <c r="B13" s="111">
        <v>0.01</v>
      </c>
      <c r="C13" s="111">
        <v>0.02</v>
      </c>
      <c r="D13" s="112">
        <v>1.4999999999999999E-2</v>
      </c>
      <c r="E13" s="97"/>
    </row>
    <row r="14" spans="1:6" ht="15.5" x14ac:dyDescent="0.35">
      <c r="A14" s="113" t="s">
        <v>23</v>
      </c>
      <c r="B14" s="109"/>
      <c r="C14" s="109"/>
      <c r="D14" s="109"/>
      <c r="E14" s="110"/>
    </row>
    <row r="15" spans="1:6" ht="15.5" x14ac:dyDescent="0.35">
      <c r="A15" s="108" t="s">
        <v>19</v>
      </c>
      <c r="B15" s="109">
        <v>2</v>
      </c>
      <c r="C15" s="109"/>
      <c r="D15" s="109">
        <v>1</v>
      </c>
      <c r="E15" s="110">
        <f t="shared" si="0"/>
        <v>3</v>
      </c>
    </row>
    <row r="16" spans="1:6" ht="15.5" x14ac:dyDescent="0.35">
      <c r="A16" s="114" t="s">
        <v>91</v>
      </c>
      <c r="B16" s="115">
        <v>388</v>
      </c>
      <c r="C16" s="115"/>
      <c r="D16" s="115">
        <v>208</v>
      </c>
      <c r="E16" s="116">
        <f t="shared" si="0"/>
        <v>596</v>
      </c>
    </row>
    <row r="17" spans="1:5" ht="15.5" x14ac:dyDescent="0.35">
      <c r="A17" s="117" t="s">
        <v>97</v>
      </c>
      <c r="B17" s="118"/>
      <c r="C17" s="118"/>
      <c r="D17" s="118"/>
      <c r="E17" s="119"/>
    </row>
    <row r="18" spans="1:5" ht="15.5" x14ac:dyDescent="0.35">
      <c r="A18" s="98" t="s">
        <v>57</v>
      </c>
      <c r="B18" s="96">
        <v>18</v>
      </c>
      <c r="C18" s="96">
        <v>7</v>
      </c>
      <c r="D18" s="96">
        <v>15</v>
      </c>
      <c r="E18" s="97">
        <v>40</v>
      </c>
    </row>
    <row r="19" spans="1:5" ht="15.5" x14ac:dyDescent="0.35">
      <c r="A19" s="98" t="s">
        <v>92</v>
      </c>
      <c r="B19" s="96">
        <f>+B8+B11+B12+B16</f>
        <v>4701.51</v>
      </c>
      <c r="C19" s="96">
        <f>+C8+C11+C12+C16</f>
        <v>2246.8200000000002</v>
      </c>
      <c r="D19" s="96">
        <f>+D8+D11+D12+D16</f>
        <v>4455.2449999999999</v>
      </c>
      <c r="E19" s="97">
        <f>+E8+E11+E12+E16</f>
        <v>11403.575000000001</v>
      </c>
    </row>
    <row r="20" spans="1:5" ht="30" customHeight="1" x14ac:dyDescent="0.35">
      <c r="A20" s="105" t="s">
        <v>84</v>
      </c>
      <c r="B20" s="106"/>
      <c r="C20" s="106"/>
      <c r="D20" s="106"/>
      <c r="E20" s="107"/>
    </row>
    <row r="21" spans="1:5" ht="15.5" x14ac:dyDescent="0.35">
      <c r="A21" s="108" t="s">
        <v>19</v>
      </c>
      <c r="B21" s="109"/>
      <c r="C21" s="109"/>
      <c r="D21" s="109"/>
      <c r="E21" s="110">
        <v>24</v>
      </c>
    </row>
    <row r="22" spans="1:5" ht="15.5" x14ac:dyDescent="0.35">
      <c r="A22" s="114" t="s">
        <v>37</v>
      </c>
      <c r="B22" s="115">
        <v>1759</v>
      </c>
      <c r="C22" s="115">
        <v>628</v>
      </c>
      <c r="D22" s="115">
        <v>3126</v>
      </c>
      <c r="E22" s="116">
        <f>SUM(B22:D22)</f>
        <v>5513</v>
      </c>
    </row>
    <row r="23" spans="1:5" ht="16" thickBot="1" x14ac:dyDescent="0.4">
      <c r="A23" s="120" t="s">
        <v>98</v>
      </c>
      <c r="B23" s="121">
        <f>+B19+B22</f>
        <v>6460.51</v>
      </c>
      <c r="C23" s="121">
        <f>+C19+C22</f>
        <v>2874.82</v>
      </c>
      <c r="D23" s="121">
        <f>+D19+D22</f>
        <v>7581.2449999999999</v>
      </c>
      <c r="E23" s="122">
        <f>+E19+E22</f>
        <v>16916.575000000001</v>
      </c>
    </row>
  </sheetData>
  <customSheetViews>
    <customSheetView guid="{BFC08D5A-669A-11D3-8948-005004102037}" scale="75" showGridLines="0" showRowCol="0" fitToPage="1" showRuler="0">
      <selection sqref="A1:E23"/>
      <pageMargins left="0.98425196850393704" right="0.98425196850393704" top="0.98425196850393704" bottom="0.98425196850393704" header="0.39370078740157483" footer="0.39370078740157483"/>
      <pageSetup paperSize="9" orientation="portrait" blackAndWhite="1" horizontalDpi="300" verticalDpi="300"/>
      <headerFooter alignWithMargins="0">
        <oddHeader>&amp;C&amp;"Times New Roman,normal"&amp;20Fast og Klammer A/S</oddHeader>
      </headerFooter>
    </customSheetView>
  </customSheetViews>
  <phoneticPr fontId="0" type="noConversion"/>
  <pageMargins left="0.98425196850393704" right="0.98425196850393704" top="0.98425196850393704" bottom="0.98425196850393704" header="0.39370078740157483" footer="0.39370078740157483"/>
  <pageSetup paperSize="9" orientation="portrait" blackAndWhite="1" horizontalDpi="300" verticalDpi="300"/>
  <headerFooter alignWithMargins="0">
    <oddHeader>&amp;C&amp;"Times New Roman,normal"&amp;20Fast og Klammer A/S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5"/>
  <dimension ref="A1:F33"/>
  <sheetViews>
    <sheetView showGridLines="0" zoomScale="58" zoomScaleNormal="58" zoomScalePageLayoutView="150" workbookViewId="0"/>
  </sheetViews>
  <sheetFormatPr defaultColWidth="8.81640625" defaultRowHeight="13" x14ac:dyDescent="0.3"/>
  <cols>
    <col min="1" max="1" width="38" style="3" customWidth="1"/>
    <col min="2" max="5" width="10.6328125" style="3" customWidth="1"/>
    <col min="6" max="16384" width="8.81640625" style="3"/>
  </cols>
  <sheetData>
    <row r="1" spans="1:6" s="1" customFormat="1" ht="23.5" x14ac:dyDescent="0.55000000000000004">
      <c r="A1" s="1" t="s">
        <v>46</v>
      </c>
    </row>
    <row r="2" spans="1:6" ht="17.5" x14ac:dyDescent="0.4">
      <c r="A2" s="2"/>
    </row>
    <row r="3" spans="1:6" s="21" customFormat="1" ht="18.5" x14ac:dyDescent="0.45">
      <c r="A3" s="6" t="s">
        <v>47</v>
      </c>
    </row>
    <row r="4" spans="1:6" ht="16" thickBot="1" x14ac:dyDescent="0.4">
      <c r="A4" s="7" t="s">
        <v>49</v>
      </c>
      <c r="B4" s="8"/>
      <c r="C4" s="8"/>
      <c r="D4" s="8"/>
      <c r="E4" s="8"/>
    </row>
    <row r="5" spans="1:6" ht="45" customHeight="1" x14ac:dyDescent="0.35">
      <c r="A5" s="79" t="s">
        <v>48</v>
      </c>
      <c r="B5" s="14" t="s">
        <v>4</v>
      </c>
      <c r="C5" s="14" t="s">
        <v>5</v>
      </c>
      <c r="D5" s="14" t="s">
        <v>6</v>
      </c>
      <c r="E5" s="11" t="s">
        <v>34</v>
      </c>
      <c r="F5" s="4"/>
    </row>
    <row r="6" spans="1:6" ht="15.5" x14ac:dyDescent="0.35">
      <c r="A6" s="20" t="s">
        <v>50</v>
      </c>
      <c r="B6" s="80"/>
      <c r="C6" s="80"/>
      <c r="D6" s="80"/>
      <c r="E6" s="81"/>
    </row>
    <row r="7" spans="1:6" ht="15.5" x14ac:dyDescent="0.35">
      <c r="A7" s="22" t="s">
        <v>24</v>
      </c>
      <c r="B7" s="15"/>
      <c r="C7" s="15"/>
      <c r="D7" s="15"/>
      <c r="E7" s="12"/>
    </row>
    <row r="8" spans="1:6" ht="15.5" x14ac:dyDescent="0.35">
      <c r="A8" s="9" t="s">
        <v>25</v>
      </c>
      <c r="B8" s="15">
        <v>12</v>
      </c>
      <c r="C8" s="15">
        <v>5</v>
      </c>
      <c r="D8" s="15">
        <v>9</v>
      </c>
      <c r="E8" s="12">
        <f t="shared" ref="E8:E24" si="0">SUM(B8:D8)</f>
        <v>26</v>
      </c>
    </row>
    <row r="9" spans="1:6" ht="15.5" x14ac:dyDescent="0.35">
      <c r="A9" s="9" t="s">
        <v>26</v>
      </c>
      <c r="B9" s="15">
        <v>2</v>
      </c>
      <c r="C9" s="15"/>
      <c r="D9" s="15">
        <v>1</v>
      </c>
      <c r="E9" s="12">
        <f t="shared" si="0"/>
        <v>3</v>
      </c>
    </row>
    <row r="10" spans="1:6" ht="15.5" x14ac:dyDescent="0.35">
      <c r="A10" s="17" t="s">
        <v>58</v>
      </c>
      <c r="B10" s="27">
        <v>1191</v>
      </c>
      <c r="C10" s="27">
        <v>244</v>
      </c>
      <c r="D10" s="27">
        <v>726</v>
      </c>
      <c r="E10" s="28">
        <f t="shared" si="0"/>
        <v>2161</v>
      </c>
    </row>
    <row r="11" spans="1:6" ht="15.5" x14ac:dyDescent="0.35">
      <c r="A11" s="22" t="s">
        <v>38</v>
      </c>
      <c r="B11" s="15"/>
      <c r="C11" s="15"/>
      <c r="D11" s="15"/>
      <c r="E11" s="12"/>
    </row>
    <row r="12" spans="1:6" ht="15.5" x14ac:dyDescent="0.35">
      <c r="A12" s="9" t="s">
        <v>25</v>
      </c>
      <c r="B12" s="15"/>
      <c r="C12" s="15"/>
      <c r="D12" s="15"/>
      <c r="E12" s="12">
        <v>4</v>
      </c>
    </row>
    <row r="13" spans="1:6" ht="15" customHeight="1" x14ac:dyDescent="0.35">
      <c r="A13" s="9" t="s">
        <v>27</v>
      </c>
      <c r="B13" s="15"/>
      <c r="C13" s="15"/>
      <c r="D13" s="15"/>
      <c r="E13" s="12">
        <v>2</v>
      </c>
    </row>
    <row r="14" spans="1:6" ht="15.5" x14ac:dyDescent="0.35">
      <c r="A14" s="17" t="s">
        <v>58</v>
      </c>
      <c r="B14" s="27">
        <v>169</v>
      </c>
      <c r="C14" s="27">
        <v>60</v>
      </c>
      <c r="D14" s="27">
        <v>300</v>
      </c>
      <c r="E14" s="28">
        <v>529</v>
      </c>
    </row>
    <row r="15" spans="1:6" ht="15.5" x14ac:dyDescent="0.35">
      <c r="A15" s="29" t="s">
        <v>93</v>
      </c>
      <c r="B15" s="30">
        <f>+B10+B14</f>
        <v>1360</v>
      </c>
      <c r="C15" s="30">
        <f>+C10+C14</f>
        <v>304</v>
      </c>
      <c r="D15" s="30">
        <f>+D10+D14</f>
        <v>1026</v>
      </c>
      <c r="E15" s="31">
        <f t="shared" si="0"/>
        <v>2690</v>
      </c>
    </row>
    <row r="16" spans="1:6" ht="15.5" x14ac:dyDescent="0.35">
      <c r="A16" s="23" t="s">
        <v>39</v>
      </c>
      <c r="B16" s="16"/>
      <c r="C16" s="16"/>
      <c r="D16" s="16"/>
      <c r="E16" s="13"/>
    </row>
    <row r="17" spans="1:5" ht="16" customHeight="1" x14ac:dyDescent="0.35">
      <c r="A17" s="10" t="s">
        <v>28</v>
      </c>
      <c r="B17" s="16">
        <v>429</v>
      </c>
      <c r="C17" s="16">
        <v>256</v>
      </c>
      <c r="D17" s="16">
        <v>692</v>
      </c>
      <c r="E17" s="13">
        <f t="shared" si="0"/>
        <v>1377</v>
      </c>
    </row>
    <row r="18" spans="1:5" ht="15.5" x14ac:dyDescent="0.35">
      <c r="A18" s="32" t="s">
        <v>29</v>
      </c>
      <c r="B18" s="33">
        <v>33</v>
      </c>
      <c r="C18" s="33">
        <v>12</v>
      </c>
      <c r="D18" s="33">
        <v>60</v>
      </c>
      <c r="E18" s="34">
        <f t="shared" si="0"/>
        <v>105</v>
      </c>
    </row>
    <row r="19" spans="1:5" ht="15.5" x14ac:dyDescent="0.35">
      <c r="A19" s="35" t="s">
        <v>45</v>
      </c>
      <c r="B19" s="36">
        <f>SUM(B17:B18)</f>
        <v>462</v>
      </c>
      <c r="C19" s="36">
        <f>SUM(C17:C18)</f>
        <v>268</v>
      </c>
      <c r="D19" s="36">
        <f>SUM(D17:D18)</f>
        <v>752</v>
      </c>
      <c r="E19" s="37">
        <f>SUM(E17:E18)</f>
        <v>1482</v>
      </c>
    </row>
    <row r="20" spans="1:5" ht="15.5" x14ac:dyDescent="0.35">
      <c r="A20" s="22" t="s">
        <v>59</v>
      </c>
      <c r="B20" s="15"/>
      <c r="C20" s="15"/>
      <c r="D20" s="15"/>
      <c r="E20" s="12"/>
    </row>
    <row r="21" spans="1:5" ht="15.5" x14ac:dyDescent="0.35">
      <c r="A21" s="9" t="s">
        <v>30</v>
      </c>
      <c r="B21" s="15">
        <v>1358</v>
      </c>
      <c r="C21" s="15">
        <v>506</v>
      </c>
      <c r="D21" s="15">
        <v>1792</v>
      </c>
      <c r="E21" s="12">
        <f t="shared" si="0"/>
        <v>3656</v>
      </c>
    </row>
    <row r="22" spans="1:5" ht="15.5" x14ac:dyDescent="0.35">
      <c r="A22" s="17" t="s">
        <v>1</v>
      </c>
      <c r="B22" s="18">
        <v>-1200</v>
      </c>
      <c r="C22" s="18">
        <v>-420</v>
      </c>
      <c r="D22" s="18">
        <v>-1560</v>
      </c>
      <c r="E22" s="19">
        <f t="shared" si="0"/>
        <v>-3180</v>
      </c>
    </row>
    <row r="23" spans="1:5" ht="15.5" x14ac:dyDescent="0.35">
      <c r="A23" s="9" t="s">
        <v>2</v>
      </c>
      <c r="B23" s="15">
        <f>SUM(B21:B22)</f>
        <v>158</v>
      </c>
      <c r="C23" s="15">
        <f>SUM(C21:C22)</f>
        <v>86</v>
      </c>
      <c r="D23" s="15">
        <f>SUM(D21:D22)</f>
        <v>232</v>
      </c>
      <c r="E23" s="12">
        <f>SUM(E21:E22)</f>
        <v>476</v>
      </c>
    </row>
    <row r="24" spans="1:5" ht="15.5" x14ac:dyDescent="0.35">
      <c r="A24" s="17" t="s">
        <v>3</v>
      </c>
      <c r="B24" s="18">
        <v>145</v>
      </c>
      <c r="C24" s="18">
        <v>52</v>
      </c>
      <c r="D24" s="18">
        <v>258</v>
      </c>
      <c r="E24" s="19">
        <f t="shared" si="0"/>
        <v>455</v>
      </c>
    </row>
    <row r="25" spans="1:5" ht="15.5" x14ac:dyDescent="0.35">
      <c r="A25" s="29" t="s">
        <v>44</v>
      </c>
      <c r="B25" s="38">
        <f>SUM(B23:B24)</f>
        <v>303</v>
      </c>
      <c r="C25" s="38">
        <f>SUM(C23:C24)</f>
        <v>138</v>
      </c>
      <c r="D25" s="38">
        <f>SUM(D23:D24)</f>
        <v>490</v>
      </c>
      <c r="E25" s="39">
        <f>SUM(B25:D25)</f>
        <v>931</v>
      </c>
    </row>
    <row r="26" spans="1:5" ht="17" customHeight="1" x14ac:dyDescent="0.35">
      <c r="A26" s="23" t="s">
        <v>41</v>
      </c>
      <c r="B26" s="16"/>
      <c r="C26" s="16"/>
      <c r="D26" s="16"/>
      <c r="E26" s="13"/>
    </row>
    <row r="27" spans="1:5" ht="17" customHeight="1" x14ac:dyDescent="0.35">
      <c r="A27" s="10" t="s">
        <v>60</v>
      </c>
      <c r="B27" s="16">
        <v>926</v>
      </c>
      <c r="C27" s="16">
        <v>67</v>
      </c>
      <c r="D27" s="16">
        <v>1015</v>
      </c>
      <c r="E27" s="13">
        <f>SUM(B27:D27)</f>
        <v>2008</v>
      </c>
    </row>
    <row r="28" spans="1:5" ht="15" customHeight="1" x14ac:dyDescent="0.35">
      <c r="A28" s="32" t="s">
        <v>1</v>
      </c>
      <c r="B28" s="33">
        <v>-720</v>
      </c>
      <c r="C28" s="33"/>
      <c r="D28" s="33">
        <v>-780</v>
      </c>
      <c r="E28" s="34">
        <f>SUM(B28:D28)</f>
        <v>-1500</v>
      </c>
    </row>
    <row r="29" spans="1:5" ht="15.5" x14ac:dyDescent="0.35">
      <c r="A29" s="35" t="s">
        <v>40</v>
      </c>
      <c r="B29" s="36">
        <f>SUM(B27:B28)</f>
        <v>206</v>
      </c>
      <c r="C29" s="36">
        <f>SUM(C27:C28)</f>
        <v>67</v>
      </c>
      <c r="D29" s="36">
        <f>SUM(D27:D28)</f>
        <v>235</v>
      </c>
      <c r="E29" s="37">
        <f>SUM(E27:E28)</f>
        <v>508</v>
      </c>
    </row>
    <row r="30" spans="1:5" ht="15.5" x14ac:dyDescent="0.35">
      <c r="A30" s="22" t="s">
        <v>42</v>
      </c>
      <c r="B30" s="15"/>
      <c r="C30" s="15"/>
      <c r="D30" s="15"/>
      <c r="E30" s="12"/>
    </row>
    <row r="31" spans="1:5" ht="16" customHeight="1" x14ac:dyDescent="0.35">
      <c r="A31" s="9" t="s">
        <v>28</v>
      </c>
      <c r="B31" s="15">
        <v>163</v>
      </c>
      <c r="C31" s="15">
        <v>33</v>
      </c>
      <c r="D31" s="15">
        <v>125</v>
      </c>
      <c r="E31" s="12">
        <f>SUM(B31:D31)</f>
        <v>321</v>
      </c>
    </row>
    <row r="32" spans="1:5" ht="15.5" x14ac:dyDescent="0.35">
      <c r="A32" s="17" t="s">
        <v>29</v>
      </c>
      <c r="B32" s="18">
        <v>31</v>
      </c>
      <c r="C32" s="18">
        <v>11</v>
      </c>
      <c r="D32" s="18">
        <v>56</v>
      </c>
      <c r="E32" s="19">
        <f>SUM(B32:D32)</f>
        <v>98</v>
      </c>
    </row>
    <row r="33" spans="1:5" ht="16" thickBot="1" x14ac:dyDescent="0.4">
      <c r="A33" s="24" t="s">
        <v>43</v>
      </c>
      <c r="B33" s="26">
        <f>SUM(B31:B32)</f>
        <v>194</v>
      </c>
      <c r="C33" s="26">
        <f>SUM(C31:C32)</f>
        <v>44</v>
      </c>
      <c r="D33" s="26">
        <f>SUM(D31:D32)</f>
        <v>181</v>
      </c>
      <c r="E33" s="25">
        <f>SUM(E31:E32)</f>
        <v>419</v>
      </c>
    </row>
  </sheetData>
  <customSheetViews>
    <customSheetView guid="{BFC08D5D-669A-11D3-8948-005004102037}" scale="75" showGridLines="0" showRowCol="0" fitToPage="1" showRuler="0">
      <selection sqref="A1:E29"/>
      <pageMargins left="0.98425196850393704" right="0.98425196850393704" top="0.98425196850393704" bottom="0.98425196850393704" header="0.39370078740157483" footer="0.39370078740157483"/>
      <pageSetup paperSize="9" orientation="portrait" blackAndWhite="1" horizontalDpi="300" verticalDpi="300"/>
      <headerFooter alignWithMargins="0">
        <oddHeader>&amp;C&amp;"Times New Roman,normal"&amp;20Fast og Klammer A/S</oddHeader>
      </headerFooter>
    </customSheetView>
  </customSheetViews>
  <phoneticPr fontId="0" type="noConversion"/>
  <pageMargins left="0.98425196850393704" right="0.98425196850393704" top="0.98425196850393704" bottom="0.98425196850393704" header="0.39370078740157483" footer="0.39370078740157483"/>
  <pageSetup paperSize="9" orientation="portrait" blackAndWhite="1" horizontalDpi="300" verticalDpi="300"/>
  <headerFooter alignWithMargins="0">
    <oddHeader>&amp;C&amp;"Times New Roman,normal"&amp;20Fast og Klammer A/S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41500-8ADB-414A-98D1-C38F2800A54C}">
  <dimension ref="A1:Q43"/>
  <sheetViews>
    <sheetView showGridLines="0" tabSelected="1" zoomScale="57" zoomScaleNormal="57" workbookViewId="0">
      <selection activeCell="C1" sqref="C1"/>
    </sheetView>
  </sheetViews>
  <sheetFormatPr defaultColWidth="8.81640625" defaultRowHeight="13" x14ac:dyDescent="0.3"/>
  <cols>
    <col min="1" max="1" width="2.6328125" style="41" customWidth="1"/>
    <col min="2" max="2" width="43.453125" style="3" customWidth="1"/>
    <col min="3" max="5" width="9.6328125" style="3" customWidth="1"/>
    <col min="6" max="6" width="12.81640625" style="3" customWidth="1"/>
    <col min="7" max="10" width="9.6328125" style="3" customWidth="1"/>
    <col min="11" max="11" width="5.1796875" style="3" customWidth="1"/>
    <col min="12" max="16384" width="8.81640625" style="3"/>
  </cols>
  <sheetData>
    <row r="1" spans="1:10" s="1" customFormat="1" ht="23.5" x14ac:dyDescent="0.55000000000000004">
      <c r="A1" s="40" t="s">
        <v>46</v>
      </c>
    </row>
    <row r="2" spans="1:10" ht="17.5" x14ac:dyDescent="0.4">
      <c r="B2" s="2"/>
    </row>
    <row r="3" spans="1:10" ht="18.5" x14ac:dyDescent="0.45">
      <c r="B3" s="6" t="s">
        <v>94</v>
      </c>
    </row>
    <row r="4" spans="1:10" ht="16" thickBot="1" x14ac:dyDescent="0.4">
      <c r="B4" s="42" t="s">
        <v>75</v>
      </c>
      <c r="C4" s="8"/>
      <c r="D4" s="8"/>
      <c r="E4" s="8"/>
      <c r="F4" s="8"/>
      <c r="G4" s="8"/>
      <c r="H4" s="8"/>
      <c r="I4" s="8"/>
      <c r="J4" s="8"/>
    </row>
    <row r="5" spans="1:10" ht="45" customHeight="1" x14ac:dyDescent="0.3">
      <c r="B5" s="79" t="s">
        <v>48</v>
      </c>
      <c r="C5" s="133" t="str">
        <f>Tabel1!B5</f>
        <v>Afd. 1</v>
      </c>
      <c r="D5" s="135"/>
      <c r="E5" s="133" t="str">
        <f>Tabel1!C5</f>
        <v>Afd. 2</v>
      </c>
      <c r="F5" s="135"/>
      <c r="G5" s="133" t="str">
        <f>Tabel1!D5</f>
        <v>Afd. 3</v>
      </c>
      <c r="H5" s="135"/>
      <c r="I5" s="133" t="str">
        <f>Tabel1!E5</f>
        <v>I alt</v>
      </c>
      <c r="J5" s="134"/>
    </row>
    <row r="6" spans="1:10" ht="15.5" x14ac:dyDescent="0.35">
      <c r="B6" s="54"/>
      <c r="C6" s="55" t="s">
        <v>61</v>
      </c>
      <c r="D6" s="55" t="s">
        <v>62</v>
      </c>
      <c r="E6" s="55" t="s">
        <v>61</v>
      </c>
      <c r="F6" s="55" t="s">
        <v>62</v>
      </c>
      <c r="G6" s="55" t="s">
        <v>61</v>
      </c>
      <c r="H6" s="55" t="s">
        <v>62</v>
      </c>
      <c r="I6" s="55" t="s">
        <v>61</v>
      </c>
      <c r="J6" s="56" t="s">
        <v>62</v>
      </c>
    </row>
    <row r="7" spans="1:10" ht="15.5" x14ac:dyDescent="0.35">
      <c r="B7" s="44" t="str">
        <f>Tabel1!A6</f>
        <v>Varesalg</v>
      </c>
      <c r="C7" s="50"/>
      <c r="D7" s="52"/>
      <c r="E7" s="50"/>
      <c r="F7" s="52"/>
      <c r="G7" s="50"/>
      <c r="H7" s="52"/>
      <c r="I7" s="50"/>
      <c r="J7" s="47"/>
    </row>
    <row r="8" spans="1:10" ht="15.5" x14ac:dyDescent="0.35">
      <c r="B8" s="44"/>
      <c r="C8" s="49"/>
      <c r="D8" s="52"/>
      <c r="E8" s="49"/>
      <c r="F8" s="52"/>
      <c r="G8" s="49"/>
      <c r="H8" s="52"/>
      <c r="I8" s="49"/>
      <c r="J8" s="47"/>
    </row>
    <row r="9" spans="1:10" ht="15.5" x14ac:dyDescent="0.35">
      <c r="B9" s="45" t="s">
        <v>63</v>
      </c>
      <c r="C9" s="50"/>
      <c r="D9" s="52"/>
      <c r="E9" s="50"/>
      <c r="F9" s="52"/>
      <c r="G9" s="50"/>
      <c r="H9" s="52"/>
      <c r="I9" s="50"/>
      <c r="J9" s="47"/>
    </row>
    <row r="10" spans="1:10" ht="15.5" x14ac:dyDescent="0.35">
      <c r="B10" s="46" t="str">
        <f>Tabel1!A8</f>
        <v>Vareforbrug</v>
      </c>
      <c r="C10" s="50"/>
      <c r="D10" s="53"/>
      <c r="E10" s="50"/>
      <c r="F10" s="53"/>
      <c r="G10" s="50"/>
      <c r="H10" s="53"/>
      <c r="I10" s="50"/>
      <c r="J10" s="48"/>
    </row>
    <row r="11" spans="1:10" ht="15.5" x14ac:dyDescent="0.35">
      <c r="B11" s="46" t="str">
        <f>Tabel2!A12</f>
        <v>Provision af salg</v>
      </c>
      <c r="C11" s="50"/>
      <c r="D11" s="53"/>
      <c r="E11" s="50"/>
      <c r="F11" s="53"/>
      <c r="G11" s="50"/>
      <c r="H11" s="53"/>
      <c r="I11" s="50"/>
      <c r="J11" s="48"/>
    </row>
    <row r="12" spans="1:10" ht="15.5" x14ac:dyDescent="0.35">
      <c r="B12" s="57" t="str">
        <f>Tabel1!A14</f>
        <v>Salgsfragt</v>
      </c>
      <c r="C12" s="58"/>
      <c r="D12" s="59"/>
      <c r="E12" s="58"/>
      <c r="F12" s="59"/>
      <c r="G12" s="58"/>
      <c r="H12" s="59"/>
      <c r="I12" s="58"/>
      <c r="J12" s="60"/>
    </row>
    <row r="13" spans="1:10" ht="15.5" x14ac:dyDescent="0.35">
      <c r="B13" s="65" t="s">
        <v>76</v>
      </c>
      <c r="C13" s="66"/>
      <c r="D13" s="67"/>
      <c r="E13" s="66"/>
      <c r="F13" s="67"/>
      <c r="G13" s="66"/>
      <c r="H13" s="67"/>
      <c r="I13" s="66"/>
      <c r="J13" s="68"/>
    </row>
    <row r="14" spans="1:10" ht="15.5" x14ac:dyDescent="0.35">
      <c r="B14" s="61" t="s">
        <v>64</v>
      </c>
      <c r="C14" s="62"/>
      <c r="D14" s="63"/>
      <c r="E14" s="62"/>
      <c r="F14" s="63"/>
      <c r="G14" s="62"/>
      <c r="H14" s="63"/>
      <c r="I14" s="62"/>
      <c r="J14" s="64"/>
    </row>
    <row r="15" spans="1:10" ht="15" customHeight="1" x14ac:dyDescent="0.35">
      <c r="B15" s="46"/>
      <c r="C15" s="49"/>
      <c r="D15" s="52"/>
      <c r="E15" s="49"/>
      <c r="F15" s="52"/>
      <c r="G15" s="49"/>
      <c r="H15" s="52"/>
      <c r="I15" s="49"/>
      <c r="J15" s="47"/>
    </row>
    <row r="16" spans="1:10" ht="15.5" x14ac:dyDescent="0.35">
      <c r="A16" s="41" t="s">
        <v>86</v>
      </c>
      <c r="B16" s="45" t="s">
        <v>65</v>
      </c>
      <c r="C16" s="51"/>
      <c r="D16" s="52"/>
      <c r="E16" s="51"/>
      <c r="F16" s="52"/>
      <c r="G16" s="51"/>
      <c r="H16" s="52"/>
      <c r="I16" s="51"/>
      <c r="J16" s="47"/>
    </row>
    <row r="17" spans="1:10" ht="15.5" x14ac:dyDescent="0.35">
      <c r="B17" s="46" t="s">
        <v>77</v>
      </c>
      <c r="C17" s="50"/>
      <c r="D17" s="53"/>
      <c r="E17" s="50"/>
      <c r="F17" s="53"/>
      <c r="G17" s="50"/>
      <c r="H17" s="53"/>
      <c r="I17" s="50"/>
      <c r="J17" s="48"/>
    </row>
    <row r="18" spans="1:10" ht="15.5" x14ac:dyDescent="0.35">
      <c r="B18" s="46" t="s">
        <v>78</v>
      </c>
      <c r="C18" s="50"/>
      <c r="D18" s="53"/>
      <c r="E18" s="50"/>
      <c r="F18" s="53"/>
      <c r="G18" s="50"/>
      <c r="H18" s="53"/>
      <c r="I18" s="50"/>
      <c r="J18" s="48"/>
    </row>
    <row r="19" spans="1:10" ht="15.5" x14ac:dyDescent="0.35">
      <c r="B19" s="57" t="str">
        <f>Tabel1!A23</f>
        <v>Demonstrationsmaterialer</v>
      </c>
      <c r="C19" s="58"/>
      <c r="D19" s="59"/>
      <c r="E19" s="58"/>
      <c r="F19" s="59"/>
      <c r="G19" s="58"/>
      <c r="H19" s="59"/>
      <c r="I19" s="58"/>
      <c r="J19" s="69"/>
    </row>
    <row r="20" spans="1:10" ht="15.5" x14ac:dyDescent="0.35">
      <c r="B20" s="65" t="s">
        <v>79</v>
      </c>
      <c r="C20" s="66"/>
      <c r="D20" s="67"/>
      <c r="E20" s="66"/>
      <c r="F20" s="67"/>
      <c r="G20" s="66"/>
      <c r="H20" s="67"/>
      <c r="I20" s="66"/>
      <c r="J20" s="68"/>
    </row>
    <row r="21" spans="1:10" ht="15.5" x14ac:dyDescent="0.35">
      <c r="A21" s="41" t="s">
        <v>86</v>
      </c>
      <c r="B21" s="70" t="s">
        <v>66</v>
      </c>
      <c r="C21" s="71"/>
      <c r="D21" s="72"/>
      <c r="E21" s="71"/>
      <c r="F21" s="72"/>
      <c r="G21" s="71"/>
      <c r="H21" s="72"/>
      <c r="I21" s="71"/>
      <c r="J21" s="73"/>
    </row>
    <row r="22" spans="1:10" ht="16" customHeight="1" x14ac:dyDescent="0.35">
      <c r="B22" s="46"/>
      <c r="C22" s="49"/>
      <c r="D22" s="52"/>
      <c r="E22" s="49"/>
      <c r="F22" s="52"/>
      <c r="G22" s="49"/>
      <c r="H22" s="52"/>
      <c r="I22" s="49"/>
      <c r="J22" s="47"/>
    </row>
    <row r="23" spans="1:10" ht="15.5" x14ac:dyDescent="0.35">
      <c r="A23" s="41" t="s">
        <v>86</v>
      </c>
      <c r="B23" s="45" t="s">
        <v>67</v>
      </c>
      <c r="C23" s="50"/>
      <c r="D23" s="52"/>
      <c r="E23" s="50"/>
      <c r="F23" s="52"/>
      <c r="G23" s="50"/>
      <c r="H23" s="52"/>
      <c r="I23" s="50"/>
      <c r="J23" s="47"/>
    </row>
    <row r="24" spans="1:10" ht="15.5" x14ac:dyDescent="0.35">
      <c r="B24" s="46" t="s">
        <v>80</v>
      </c>
      <c r="C24" s="50"/>
      <c r="D24" s="53"/>
      <c r="E24" s="50"/>
      <c r="F24" s="53"/>
      <c r="G24" s="50"/>
      <c r="H24" s="53"/>
      <c r="I24" s="50"/>
      <c r="J24" s="48"/>
    </row>
    <row r="25" spans="1:10" ht="15.5" x14ac:dyDescent="0.35">
      <c r="B25" s="46" t="s">
        <v>68</v>
      </c>
      <c r="C25" s="50"/>
      <c r="D25" s="53"/>
      <c r="E25" s="50"/>
      <c r="F25" s="53"/>
      <c r="G25" s="50"/>
      <c r="H25" s="53"/>
      <c r="I25" s="50"/>
      <c r="J25" s="48"/>
    </row>
    <row r="26" spans="1:10" ht="15.5" x14ac:dyDescent="0.35">
      <c r="B26" s="46" t="s">
        <v>81</v>
      </c>
      <c r="C26" s="50"/>
      <c r="D26" s="53"/>
      <c r="E26" s="50"/>
      <c r="F26" s="53"/>
      <c r="G26" s="50"/>
      <c r="H26" s="53"/>
      <c r="I26" s="50"/>
      <c r="J26" s="48"/>
    </row>
    <row r="27" spans="1:10" ht="15.5" x14ac:dyDescent="0.35">
      <c r="B27" s="46" t="str">
        <f>Tabel1!A10</f>
        <v>Bildrift</v>
      </c>
      <c r="C27" s="50"/>
      <c r="D27" s="53"/>
      <c r="E27" s="50"/>
      <c r="F27" s="53"/>
      <c r="G27" s="50"/>
      <c r="H27" s="53"/>
      <c r="I27" s="50"/>
      <c r="J27" s="48"/>
    </row>
    <row r="28" spans="1:10" ht="15.5" x14ac:dyDescent="0.35">
      <c r="B28" s="46" t="str">
        <f>Tabel1!A13</f>
        <v>Rejseomkostninger</v>
      </c>
      <c r="C28" s="50"/>
      <c r="D28" s="53"/>
      <c r="E28" s="50"/>
      <c r="F28" s="53"/>
      <c r="G28" s="50"/>
      <c r="H28" s="53"/>
      <c r="I28" s="50"/>
      <c r="J28" s="48"/>
    </row>
    <row r="29" spans="1:10" ht="15.5" x14ac:dyDescent="0.35">
      <c r="B29" s="57" t="str">
        <f>Tabel1!A20</f>
        <v>Repræsentation og demonstration</v>
      </c>
      <c r="C29" s="58"/>
      <c r="D29" s="59"/>
      <c r="E29" s="58"/>
      <c r="F29" s="59"/>
      <c r="G29" s="58"/>
      <c r="H29" s="59"/>
      <c r="I29" s="58"/>
      <c r="J29" s="60"/>
    </row>
    <row r="30" spans="1:10" ht="17" customHeight="1" x14ac:dyDescent="0.35">
      <c r="A30" s="41" t="s">
        <v>86</v>
      </c>
      <c r="B30" s="65" t="s">
        <v>69</v>
      </c>
      <c r="C30" s="66"/>
      <c r="D30" s="67"/>
      <c r="E30" s="66"/>
      <c r="F30" s="67"/>
      <c r="G30" s="66"/>
      <c r="H30" s="67"/>
      <c r="I30" s="66"/>
      <c r="J30" s="68"/>
    </row>
    <row r="31" spans="1:10" ht="17" customHeight="1" x14ac:dyDescent="0.35">
      <c r="B31" s="61" t="s">
        <v>70</v>
      </c>
      <c r="C31" s="62"/>
      <c r="D31" s="63"/>
      <c r="E31" s="62"/>
      <c r="F31" s="63"/>
      <c r="G31" s="62"/>
      <c r="H31" s="63"/>
      <c r="I31" s="62"/>
      <c r="J31" s="64"/>
    </row>
    <row r="32" spans="1:10" ht="15.5" x14ac:dyDescent="0.35">
      <c r="B32" s="46"/>
      <c r="C32" s="49"/>
      <c r="D32" s="52"/>
      <c r="E32" s="49"/>
      <c r="F32" s="52"/>
      <c r="G32" s="49"/>
      <c r="H32" s="52"/>
      <c r="I32" s="49"/>
      <c r="J32" s="47"/>
    </row>
    <row r="33" spans="1:17" ht="17" customHeight="1" x14ac:dyDescent="0.35">
      <c r="B33" s="45" t="s">
        <v>95</v>
      </c>
      <c r="C33" s="51"/>
      <c r="D33" s="52"/>
      <c r="E33" s="51"/>
      <c r="F33" s="52"/>
      <c r="G33" s="51"/>
      <c r="H33" s="52"/>
      <c r="I33" s="51"/>
      <c r="J33" s="47"/>
    </row>
    <row r="34" spans="1:17" ht="17" customHeight="1" x14ac:dyDescent="0.35">
      <c r="A34" s="41" t="s">
        <v>99</v>
      </c>
      <c r="B34" s="57" t="s">
        <v>82</v>
      </c>
      <c r="C34" s="74"/>
      <c r="D34" s="75"/>
      <c r="E34" s="74"/>
      <c r="F34" s="75"/>
      <c r="G34" s="74"/>
      <c r="H34" s="75"/>
      <c r="I34" s="58"/>
      <c r="J34" s="60"/>
      <c r="K34" s="8"/>
      <c r="L34" s="8"/>
      <c r="M34" s="8"/>
      <c r="N34" s="8"/>
      <c r="O34" s="8"/>
      <c r="P34" s="8"/>
      <c r="Q34" s="8"/>
    </row>
    <row r="35" spans="1:17" ht="15.5" x14ac:dyDescent="0.35">
      <c r="A35" s="41" t="s">
        <v>86</v>
      </c>
      <c r="B35" s="65" t="s">
        <v>71</v>
      </c>
      <c r="C35" s="77"/>
      <c r="D35" s="78"/>
      <c r="E35" s="77"/>
      <c r="F35" s="78"/>
      <c r="G35" s="77"/>
      <c r="H35" s="78"/>
      <c r="I35" s="66"/>
      <c r="J35" s="68"/>
    </row>
    <row r="36" spans="1:17" ht="15.5" x14ac:dyDescent="0.35">
      <c r="B36" s="61" t="s">
        <v>72</v>
      </c>
      <c r="C36" s="62"/>
      <c r="D36" s="76"/>
      <c r="E36" s="62"/>
      <c r="F36" s="76"/>
      <c r="G36" s="62"/>
      <c r="H36" s="76"/>
      <c r="I36" s="62"/>
      <c r="J36" s="64"/>
      <c r="M36" s="5"/>
    </row>
    <row r="37" spans="1:17" ht="15.5" x14ac:dyDescent="0.35">
      <c r="B37" s="46"/>
      <c r="C37" s="50"/>
      <c r="D37" s="52"/>
      <c r="E37" s="50"/>
      <c r="F37" s="52"/>
      <c r="G37" s="50"/>
      <c r="H37" s="52"/>
      <c r="I37" s="50"/>
      <c r="J37" s="47"/>
    </row>
    <row r="38" spans="1:17" ht="15.5" x14ac:dyDescent="0.35">
      <c r="B38" s="57" t="s">
        <v>73</v>
      </c>
      <c r="C38" s="58"/>
      <c r="D38" s="75"/>
      <c r="E38" s="58"/>
      <c r="F38" s="75"/>
      <c r="G38" s="58"/>
      <c r="H38" s="75"/>
      <c r="I38" s="58"/>
      <c r="J38" s="60"/>
    </row>
    <row r="39" spans="1:17" s="131" customFormat="1" ht="16" thickBot="1" x14ac:dyDescent="0.4">
      <c r="A39" s="126"/>
      <c r="B39" s="127" t="s">
        <v>74</v>
      </c>
      <c r="C39" s="128"/>
      <c r="D39" s="129"/>
      <c r="E39" s="128"/>
      <c r="F39" s="129"/>
      <c r="G39" s="128"/>
      <c r="H39" s="129"/>
      <c r="I39" s="128"/>
      <c r="J39" s="130"/>
    </row>
    <row r="41" spans="1:17" s="21" customFormat="1" ht="39" customHeight="1" x14ac:dyDescent="0.3">
      <c r="A41" s="43" t="s">
        <v>86</v>
      </c>
      <c r="B41" s="132" t="s">
        <v>87</v>
      </c>
      <c r="C41" s="132"/>
      <c r="D41" s="132"/>
      <c r="E41" s="132"/>
      <c r="F41" s="132"/>
      <c r="G41" s="132"/>
      <c r="H41" s="132"/>
      <c r="I41" s="132"/>
      <c r="J41" s="132"/>
    </row>
    <row r="42" spans="1:17" ht="15.5" x14ac:dyDescent="0.35">
      <c r="A42" s="41" t="s">
        <v>99</v>
      </c>
      <c r="B42" s="8" t="s">
        <v>83</v>
      </c>
    </row>
    <row r="43" spans="1:17" x14ac:dyDescent="0.3">
      <c r="A43" s="43"/>
    </row>
  </sheetData>
  <mergeCells count="5">
    <mergeCell ref="B41:J41"/>
    <mergeCell ref="I5:J5"/>
    <mergeCell ref="G5:H5"/>
    <mergeCell ref="E5:F5"/>
    <mergeCell ref="C5:D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Tabel1</vt:lpstr>
      <vt:lpstr>Tabel2</vt:lpstr>
      <vt:lpstr>Tabel3</vt:lpstr>
      <vt:lpstr>Opg 2.3.3 - løsning</vt:lpstr>
      <vt:lpstr>Fordeling</vt:lpstr>
      <vt:lpstr>Gager</vt:lpstr>
      <vt:lpstr>Regnskab</vt:lpstr>
      <vt:lpstr>Tabel1!Udskriftsområde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Fast og Klammer</dc:title>
  <dc:creator>Karsten Dalgaard</dc:creator>
  <cp:lastModifiedBy>Jeanette Willert</cp:lastModifiedBy>
  <cp:lastPrinted>2003-08-04T11:07:57Z</cp:lastPrinted>
  <dcterms:created xsi:type="dcterms:W3CDTF">1998-08-06T13:58:08Z</dcterms:created>
  <dcterms:modified xsi:type="dcterms:W3CDTF">2023-06-26T07:54:05Z</dcterms:modified>
</cp:coreProperties>
</file>