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8460" windowHeight="6036"/>
  </bookViews>
  <sheets>
    <sheet name="Inv opg 15" sheetId="1" r:id="rId1"/>
    <sheet name="Sheet2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D18" i="1"/>
  <c r="E53"/>
  <c r="D53"/>
  <c r="E41"/>
  <c r="D40"/>
  <c r="C29"/>
  <c r="D35" s="1"/>
  <c r="D29"/>
  <c r="E29"/>
  <c r="F29"/>
  <c r="G29"/>
  <c r="H29"/>
  <c r="I29"/>
  <c r="J29"/>
  <c r="K29"/>
  <c r="L29"/>
  <c r="B29"/>
  <c r="D19"/>
  <c r="E54" s="1"/>
  <c r="D15"/>
  <c r="D47" s="1"/>
  <c r="D16"/>
  <c r="D48" s="1"/>
  <c r="D13"/>
  <c r="D12"/>
  <c r="D34" s="1"/>
  <c r="E38" l="1"/>
  <c r="D51"/>
  <c r="E51"/>
  <c r="D37"/>
  <c r="D41"/>
  <c r="D50"/>
  <c r="E50"/>
  <c r="D38"/>
  <c r="D54"/>
</calcChain>
</file>

<file path=xl/sharedStrings.xml><?xml version="1.0" encoding="utf-8"?>
<sst xmlns="http://schemas.openxmlformats.org/spreadsheetml/2006/main" count="50" uniqueCount="31">
  <si>
    <t>År</t>
  </si>
  <si>
    <t>Inv. 1</t>
  </si>
  <si>
    <t>Inv. 2</t>
  </si>
  <si>
    <t>Alle beløb i 1.000 kr.</t>
  </si>
  <si>
    <t>Kapitalværdi for inv. 1</t>
  </si>
  <si>
    <t>Kapitalværdi for inv. 2</t>
  </si>
  <si>
    <t>Annuitet for inv. 1</t>
  </si>
  <si>
    <t>Annuitet for inv. 2</t>
  </si>
  <si>
    <t>Intern rente for inv. 1</t>
  </si>
  <si>
    <t>Intern rente for inv. 2</t>
  </si>
  <si>
    <t>Rente</t>
  </si>
  <si>
    <t>Inv 2 netto</t>
  </si>
  <si>
    <t>Konklusion: Inv. 1 er bedst fordi den har størst kapitalværdi.</t>
  </si>
  <si>
    <t>For gentagelsen af investering 2 gælder, at den har samme kapitalværdi, annuitet og intern rente som den første</t>
  </si>
  <si>
    <t>Inv 2 gentaget</t>
  </si>
  <si>
    <t>Kapitalværdi for udvidet inv. 2</t>
  </si>
  <si>
    <t>Annuitet for udvidet inv. 2</t>
  </si>
  <si>
    <t>Intern rente for udvidet inv. 2</t>
  </si>
  <si>
    <t>Jfr. tidligere</t>
  </si>
  <si>
    <t>3. Identisk gentagelse i det uendelige.</t>
  </si>
  <si>
    <t>Jfr. tidligere, idet investeringen gentages identisk.</t>
  </si>
  <si>
    <t>Kapitalværdi for udvidet inv. 1</t>
  </si>
  <si>
    <t>Annuitet for udvidet inv. 1</t>
  </si>
  <si>
    <t>Intern rente for udvidet inv. 1</t>
  </si>
  <si>
    <t>a) Sammenligning af to engangsinvesteringer.</t>
  </si>
  <si>
    <t>b. Identisk gentagelse af Inv. 2.  Sammenligning over samme periode på 10 år.</t>
  </si>
  <si>
    <t xml:space="preserve">      Der er flere beregningsmuligheder.</t>
  </si>
  <si>
    <t>investering. Blot knytter disse tal sig nu til perioden 5 - 10, hvor tidspunkt 5 kan opfattes som et nyt nulpunkt.</t>
  </si>
  <si>
    <t>Opgave 15.  Identisk gentagelse.  Kædeinvesteringer.</t>
  </si>
  <si>
    <t>Konklusion: Inv. 2 er bedst fordi den har størst kapitalværdi.</t>
  </si>
  <si>
    <t>Se indtastning.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</si>
</sst>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7">
    <font>
      <sz val="10"/>
      <name val="Arial"/>
    </font>
    <font>
      <sz val="8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9" fontId="5" fillId="0" borderId="6" xfId="0" applyNumberFormat="1" applyFont="1" applyBorder="1"/>
    <xf numFmtId="0" fontId="5" fillId="0" borderId="6" xfId="0" applyFont="1" applyBorder="1"/>
    <xf numFmtId="0" fontId="5" fillId="0" borderId="4" xfId="0" applyFont="1" applyBorder="1"/>
    <xf numFmtId="0" fontId="5" fillId="2" borderId="7" xfId="0" applyFont="1" applyFill="1" applyBorder="1"/>
    <xf numFmtId="0" fontId="5" fillId="2" borderId="0" xfId="0" applyFont="1" applyFill="1" applyBorder="1"/>
    <xf numFmtId="0" fontId="5" fillId="2" borderId="1" xfId="0" applyFont="1" applyFill="1" applyBorder="1"/>
    <xf numFmtId="0" fontId="5" fillId="3" borderId="9" xfId="0" applyFont="1" applyFill="1" applyBorder="1"/>
    <xf numFmtId="0" fontId="5" fillId="3" borderId="2" xfId="0" applyFont="1" applyFill="1" applyBorder="1"/>
    <xf numFmtId="0" fontId="5" fillId="0" borderId="2" xfId="0" applyFont="1" applyBorder="1"/>
    <xf numFmtId="0" fontId="5" fillId="0" borderId="3" xfId="0" applyFont="1" applyBorder="1"/>
    <xf numFmtId="164" fontId="5" fillId="2" borderId="8" xfId="0" applyNumberFormat="1" applyFont="1" applyFill="1" applyBorder="1"/>
    <xf numFmtId="164" fontId="5" fillId="3" borderId="8" xfId="0" applyNumberFormat="1" applyFont="1" applyFill="1" applyBorder="1"/>
    <xf numFmtId="165" fontId="5" fillId="2" borderId="8" xfId="0" applyNumberFormat="1" applyFont="1" applyFill="1" applyBorder="1"/>
    <xf numFmtId="165" fontId="5" fillId="3" borderId="8" xfId="0" applyNumberFormat="1" applyFont="1" applyFill="1" applyBorder="1"/>
    <xf numFmtId="0" fontId="6" fillId="0" borderId="0" xfId="0" applyFont="1"/>
    <xf numFmtId="0" fontId="5" fillId="0" borderId="5" xfId="0" applyFont="1" applyBorder="1"/>
    <xf numFmtId="0" fontId="5" fillId="2" borderId="6" xfId="0" applyFont="1" applyFill="1" applyBorder="1"/>
    <xf numFmtId="0" fontId="5" fillId="2" borderId="5" xfId="0" applyFont="1" applyFill="1" applyBorder="1"/>
    <xf numFmtId="0" fontId="5" fillId="2" borderId="4" xfId="0" applyFont="1" applyFill="1" applyBorder="1"/>
    <xf numFmtId="0" fontId="5" fillId="3" borderId="7" xfId="0" applyFont="1" applyFill="1" applyBorder="1"/>
    <xf numFmtId="0" fontId="5" fillId="3" borderId="0" xfId="0" applyFont="1" applyFill="1" applyBorder="1"/>
    <xf numFmtId="0" fontId="5" fillId="0" borderId="0" xfId="0" applyFont="1" applyBorder="1"/>
    <xf numFmtId="0" fontId="5" fillId="0" borderId="1" xfId="0" applyFont="1" applyBorder="1"/>
    <xf numFmtId="0" fontId="5" fillId="0" borderId="7" xfId="0" applyFont="1" applyBorder="1"/>
    <xf numFmtId="0" fontId="5" fillId="3" borderId="1" xfId="0" applyFont="1" applyFill="1" applyBorder="1"/>
    <xf numFmtId="0" fontId="5" fillId="0" borderId="9" xfId="0" applyFont="1" applyFill="1" applyBorder="1"/>
    <xf numFmtId="0" fontId="5" fillId="4" borderId="2" xfId="0" applyFont="1" applyFill="1" applyBorder="1"/>
    <xf numFmtId="0" fontId="5" fillId="4" borderId="3" xfId="0" applyFont="1" applyFill="1" applyBorder="1"/>
    <xf numFmtId="164" fontId="5" fillId="4" borderId="8" xfId="0" applyNumberFormat="1" applyFont="1" applyFill="1" applyBorder="1"/>
    <xf numFmtId="0" fontId="5" fillId="0" borderId="0" xfId="0" applyFont="1" applyFill="1"/>
    <xf numFmtId="165" fontId="5" fillId="4" borderId="8" xfId="0" applyNumberFormat="1" applyFont="1" applyFill="1" applyBorder="1"/>
    <xf numFmtId="164" fontId="5" fillId="5" borderId="8" xfId="0" applyNumberFormat="1" applyFont="1" applyFill="1" applyBorder="1"/>
    <xf numFmtId="165" fontId="5" fillId="5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213360</xdr:colOff>
      <xdr:row>11</xdr:row>
      <xdr:rowOff>7620</xdr:rowOff>
    </xdr:from>
    <xdr:to>
      <xdr:col>7</xdr:col>
      <xdr:colOff>396240</xdr:colOff>
      <xdr:row>12</xdr:row>
      <xdr:rowOff>68580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506980" y="1912620"/>
          <a:ext cx="1760220" cy="2438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 - 100  -  PV(8%; 10;  20)   </a:t>
          </a:r>
        </a:p>
      </xdr:txBody>
    </xdr:sp>
    <xdr:clientData/>
  </xdr:twoCellAnchor>
  <xdr:twoCellAnchor editAs="oneCell">
    <xdr:from>
      <xdr:col>4</xdr:col>
      <xdr:colOff>236220</xdr:colOff>
      <xdr:row>13</xdr:row>
      <xdr:rowOff>167640</xdr:rowOff>
    </xdr:from>
    <xdr:to>
      <xdr:col>7</xdr:col>
      <xdr:colOff>342900</xdr:colOff>
      <xdr:row>15</xdr:row>
      <xdr:rowOff>15240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529840" y="2423160"/>
          <a:ext cx="1684020" cy="21336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PMT( -50 ; 10 ; - 34,202)</a:t>
          </a:r>
        </a:p>
      </xdr:txBody>
    </xdr:sp>
    <xdr:clientData/>
  </xdr:twoCellAnchor>
  <xdr:twoCellAnchor editAs="oneCell">
    <xdr:from>
      <xdr:col>4</xdr:col>
      <xdr:colOff>266700</xdr:colOff>
      <xdr:row>17</xdr:row>
      <xdr:rowOff>7620</xdr:rowOff>
    </xdr:from>
    <xdr:to>
      <xdr:col>7</xdr:col>
      <xdr:colOff>381000</xdr:colOff>
      <xdr:row>18</xdr:row>
      <xdr:rowOff>91440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560320" y="2964180"/>
          <a:ext cx="169164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IRR ( - 100,  20,...., 20 )</a:t>
          </a:r>
        </a:p>
      </xdr:txBody>
    </xdr:sp>
    <xdr:clientData/>
  </xdr:twoCellAnchor>
  <xdr:oneCellAnchor>
    <xdr:from>
      <xdr:col>4</xdr:col>
      <xdr:colOff>152400</xdr:colOff>
      <xdr:row>33</xdr:row>
      <xdr:rowOff>167640</xdr:rowOff>
    </xdr:from>
    <xdr:ext cx="1562100" cy="190500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446020" y="5829300"/>
          <a:ext cx="15621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 B29 + NPV(B5;C29:L29)</a:t>
          </a:r>
        </a:p>
      </xdr:txBody>
    </xdr:sp>
    <xdr:clientData/>
  </xdr:oneCellAnchor>
  <xdr:twoCellAnchor editAs="oneCell">
    <xdr:from>
      <xdr:col>4</xdr:col>
      <xdr:colOff>289560</xdr:colOff>
      <xdr:row>44</xdr:row>
      <xdr:rowOff>160020</xdr:rowOff>
    </xdr:from>
    <xdr:to>
      <xdr:col>10</xdr:col>
      <xdr:colOff>30480</xdr:colOff>
      <xdr:row>48</xdr:row>
      <xdr:rowOff>45720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583180" y="7726680"/>
          <a:ext cx="2910840" cy="609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 D15/$B$5 = Annuiteteten divideret med renten </a:t>
          </a: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 Den kapitaliserede værdi af en uendelig ydelse 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7620</xdr:colOff>
      <xdr:row>46</xdr:row>
      <xdr:rowOff>129540</xdr:rowOff>
    </xdr:from>
    <xdr:to>
      <xdr:col>4</xdr:col>
      <xdr:colOff>274320</xdr:colOff>
      <xdr:row>46</xdr:row>
      <xdr:rowOff>129540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H="1">
          <a:off x="2301240" y="80391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tabSelected="1" workbookViewId="0"/>
  </sheetViews>
  <sheetFormatPr defaultRowHeight="13.2"/>
  <cols>
    <col min="2" max="2" width="7.6640625" customWidth="1"/>
    <col min="3" max="3" width="8.33203125" customWidth="1"/>
    <col min="4" max="4" width="8.5546875" customWidth="1"/>
    <col min="5" max="9" width="7.6640625" customWidth="1"/>
    <col min="10" max="10" width="7.88671875" customWidth="1"/>
    <col min="11" max="12" width="7.6640625" customWidth="1"/>
  </cols>
  <sheetData>
    <row r="1" spans="1:12" ht="17.399999999999999">
      <c r="A1" s="1" t="s">
        <v>28</v>
      </c>
      <c r="B1" s="2"/>
      <c r="C1" s="2"/>
      <c r="D1" s="2"/>
      <c r="E1" s="2"/>
      <c r="F1" s="2"/>
      <c r="G1" s="2"/>
      <c r="H1" s="2"/>
      <c r="I1" s="2"/>
    </row>
    <row r="3" spans="1:12" ht="13.8">
      <c r="A3" s="3" t="s">
        <v>24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3.8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8">
      <c r="A5" s="4" t="s">
        <v>10</v>
      </c>
      <c r="B5" s="5">
        <v>0.08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8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3.8">
      <c r="A7" s="4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3.8">
      <c r="A8" s="6" t="s">
        <v>0</v>
      </c>
      <c r="B8" s="6">
        <v>0</v>
      </c>
      <c r="C8" s="7">
        <v>1</v>
      </c>
      <c r="D8" s="7">
        <v>2</v>
      </c>
      <c r="E8" s="7">
        <v>3</v>
      </c>
      <c r="F8" s="7">
        <v>4</v>
      </c>
      <c r="G8" s="6">
        <v>5</v>
      </c>
      <c r="H8" s="7">
        <v>6</v>
      </c>
      <c r="I8" s="7">
        <v>7</v>
      </c>
      <c r="J8" s="7">
        <v>8</v>
      </c>
      <c r="K8" s="7">
        <v>9</v>
      </c>
      <c r="L8" s="6">
        <v>10</v>
      </c>
    </row>
    <row r="9" spans="1:12" ht="13.8">
      <c r="A9" s="8" t="s">
        <v>1</v>
      </c>
      <c r="B9" s="8">
        <v>-100</v>
      </c>
      <c r="C9" s="9">
        <v>20</v>
      </c>
      <c r="D9" s="9">
        <v>20</v>
      </c>
      <c r="E9" s="9">
        <v>20</v>
      </c>
      <c r="F9" s="9">
        <v>20</v>
      </c>
      <c r="G9" s="9">
        <v>20</v>
      </c>
      <c r="H9" s="9">
        <v>20</v>
      </c>
      <c r="I9" s="9">
        <v>20</v>
      </c>
      <c r="J9" s="9">
        <v>20</v>
      </c>
      <c r="K9" s="9">
        <v>20</v>
      </c>
      <c r="L9" s="10">
        <v>20</v>
      </c>
    </row>
    <row r="10" spans="1:12" ht="13.8">
      <c r="A10" s="11" t="s">
        <v>2</v>
      </c>
      <c r="B10" s="11">
        <v>-50</v>
      </c>
      <c r="C10" s="12">
        <v>20</v>
      </c>
      <c r="D10" s="12">
        <v>20</v>
      </c>
      <c r="E10" s="12">
        <v>20</v>
      </c>
      <c r="F10" s="12">
        <v>20</v>
      </c>
      <c r="G10" s="12">
        <v>20</v>
      </c>
      <c r="H10" s="13"/>
      <c r="I10" s="13"/>
      <c r="J10" s="13"/>
      <c r="K10" s="13"/>
      <c r="L10" s="14"/>
    </row>
    <row r="11" spans="1:12" ht="14.4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4.4" thickBot="1">
      <c r="A12" s="4" t="s">
        <v>4</v>
      </c>
      <c r="B12" s="4"/>
      <c r="C12" s="4"/>
      <c r="D12" s="15">
        <f>B9 - PV(B5,L8,C9)</f>
        <v>34.201627978828952</v>
      </c>
      <c r="E12" s="4"/>
      <c r="F12" s="4"/>
      <c r="G12" s="4"/>
      <c r="H12" s="4"/>
      <c r="I12" s="4" t="s">
        <v>30</v>
      </c>
      <c r="J12" s="4"/>
      <c r="K12" s="4"/>
      <c r="L12" s="4"/>
    </row>
    <row r="13" spans="1:12" ht="14.4" thickBot="1">
      <c r="A13" s="4" t="s">
        <v>5</v>
      </c>
      <c r="B13" s="4"/>
      <c r="C13" s="4"/>
      <c r="D13" s="16">
        <f>B10 - PV(B5,G8,C10)</f>
        <v>29.854200741561741</v>
      </c>
      <c r="E13" s="4"/>
      <c r="F13" s="4"/>
      <c r="G13" s="4"/>
      <c r="H13" s="4"/>
      <c r="I13" s="4"/>
      <c r="J13" s="4"/>
      <c r="K13" s="4"/>
      <c r="L13" s="4"/>
    </row>
    <row r="14" spans="1:12" ht="14.4" thickBo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4.4" thickBot="1">
      <c r="A15" s="4" t="s">
        <v>6</v>
      </c>
      <c r="B15" s="4"/>
      <c r="C15" s="4"/>
      <c r="D15" s="15">
        <f>PMT(B5,L8,-D12)</f>
        <v>5.0970511302924661</v>
      </c>
      <c r="E15" s="4"/>
      <c r="F15" s="4"/>
      <c r="G15" s="4"/>
      <c r="H15" s="4"/>
      <c r="I15" s="4" t="s">
        <v>30</v>
      </c>
      <c r="J15" s="4"/>
      <c r="K15" s="4"/>
      <c r="L15" s="4"/>
    </row>
    <row r="16" spans="1:12" ht="14.4" thickBot="1">
      <c r="A16" s="4" t="s">
        <v>7</v>
      </c>
      <c r="B16" s="4"/>
      <c r="C16" s="4"/>
      <c r="D16" s="16">
        <f>PMT(B5,G8,-D13)</f>
        <v>7.4771772716581744</v>
      </c>
      <c r="E16" s="4"/>
      <c r="F16" s="4"/>
      <c r="G16" s="4"/>
      <c r="H16" s="4"/>
      <c r="I16" s="4"/>
      <c r="J16" s="4"/>
      <c r="K16" s="4"/>
      <c r="L16" s="4"/>
    </row>
    <row r="17" spans="1:12" ht="14.4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4.4" thickBot="1">
      <c r="A18" s="4" t="s">
        <v>8</v>
      </c>
      <c r="B18" s="4"/>
      <c r="C18" s="4"/>
      <c r="D18" s="17">
        <f>IRR(B9:L9)</f>
        <v>0.15098414476414426</v>
      </c>
      <c r="E18" s="4"/>
      <c r="F18" s="4"/>
      <c r="G18" s="4"/>
      <c r="H18" s="4"/>
      <c r="I18" s="4" t="s">
        <v>30</v>
      </c>
      <c r="J18" s="4"/>
      <c r="K18" s="4"/>
      <c r="L18" s="4"/>
    </row>
    <row r="19" spans="1:12" ht="14.4" thickBot="1">
      <c r="A19" s="4" t="s">
        <v>9</v>
      </c>
      <c r="B19" s="4"/>
      <c r="C19" s="4"/>
      <c r="D19" s="18">
        <f>IRR(B10:G10)</f>
        <v>0.28649290249356352</v>
      </c>
      <c r="E19" s="4"/>
      <c r="F19" s="4"/>
      <c r="G19" s="4"/>
      <c r="H19" s="4"/>
      <c r="I19" s="4"/>
      <c r="J19" s="4"/>
      <c r="K19" s="4"/>
      <c r="L19" s="4"/>
    </row>
    <row r="20" spans="1:12" ht="13.8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4.4">
      <c r="A21" s="19" t="s">
        <v>12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3.8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3.8">
      <c r="A23" s="3" t="s">
        <v>25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13.8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13.8">
      <c r="A25" s="6" t="s">
        <v>0</v>
      </c>
      <c r="B25" s="20">
        <v>0</v>
      </c>
      <c r="C25" s="7">
        <v>1</v>
      </c>
      <c r="D25" s="7">
        <v>2</v>
      </c>
      <c r="E25" s="7">
        <v>3</v>
      </c>
      <c r="F25" s="7">
        <v>4</v>
      </c>
      <c r="G25" s="7">
        <v>5</v>
      </c>
      <c r="H25" s="7">
        <v>6</v>
      </c>
      <c r="I25" s="7">
        <v>7</v>
      </c>
      <c r="J25" s="7">
        <v>8</v>
      </c>
      <c r="K25" s="7">
        <v>9</v>
      </c>
      <c r="L25" s="20">
        <v>10</v>
      </c>
    </row>
    <row r="26" spans="1:12" ht="13.8">
      <c r="A26" s="21" t="s">
        <v>1</v>
      </c>
      <c r="B26" s="22">
        <v>-100</v>
      </c>
      <c r="C26" s="23">
        <v>20</v>
      </c>
      <c r="D26" s="23">
        <v>20</v>
      </c>
      <c r="E26" s="23">
        <v>20</v>
      </c>
      <c r="F26" s="23">
        <v>20</v>
      </c>
      <c r="G26" s="23">
        <v>20</v>
      </c>
      <c r="H26" s="23">
        <v>20</v>
      </c>
      <c r="I26" s="23">
        <v>20</v>
      </c>
      <c r="J26" s="23">
        <v>20</v>
      </c>
      <c r="K26" s="23">
        <v>20</v>
      </c>
      <c r="L26" s="22">
        <v>20</v>
      </c>
    </row>
    <row r="27" spans="1:12" ht="13.8">
      <c r="A27" s="24" t="s">
        <v>2</v>
      </c>
      <c r="B27" s="25">
        <v>-50</v>
      </c>
      <c r="C27" s="25">
        <v>20</v>
      </c>
      <c r="D27" s="25">
        <v>20</v>
      </c>
      <c r="E27" s="25">
        <v>20</v>
      </c>
      <c r="F27" s="25">
        <v>20</v>
      </c>
      <c r="G27" s="25">
        <v>20</v>
      </c>
      <c r="H27" s="26"/>
      <c r="I27" s="26"/>
      <c r="J27" s="26"/>
      <c r="K27" s="26"/>
      <c r="L27" s="27"/>
    </row>
    <row r="28" spans="1:12" ht="13.8">
      <c r="A28" s="28" t="s">
        <v>14</v>
      </c>
      <c r="B28" s="26"/>
      <c r="C28" s="26"/>
      <c r="D28" s="26"/>
      <c r="E28" s="26"/>
      <c r="F28" s="26"/>
      <c r="G28" s="25">
        <v>-50</v>
      </c>
      <c r="H28" s="25">
        <v>20</v>
      </c>
      <c r="I28" s="25">
        <v>20</v>
      </c>
      <c r="J28" s="25">
        <v>20</v>
      </c>
      <c r="K28" s="25">
        <v>20</v>
      </c>
      <c r="L28" s="29">
        <v>20</v>
      </c>
    </row>
    <row r="29" spans="1:12" ht="13.8">
      <c r="A29" s="30" t="s">
        <v>11</v>
      </c>
      <c r="B29" s="31">
        <f>SUM(B27:B28)</f>
        <v>-50</v>
      </c>
      <c r="C29" s="31">
        <f t="shared" ref="C29:L29" si="0">SUM(C27:C28)</f>
        <v>20</v>
      </c>
      <c r="D29" s="31">
        <f t="shared" si="0"/>
        <v>20</v>
      </c>
      <c r="E29" s="31">
        <f t="shared" si="0"/>
        <v>20</v>
      </c>
      <c r="F29" s="31">
        <f t="shared" si="0"/>
        <v>20</v>
      </c>
      <c r="G29" s="31">
        <f t="shared" si="0"/>
        <v>-30</v>
      </c>
      <c r="H29" s="31">
        <f t="shared" si="0"/>
        <v>20</v>
      </c>
      <c r="I29" s="31">
        <f t="shared" si="0"/>
        <v>20</v>
      </c>
      <c r="J29" s="31">
        <f t="shared" si="0"/>
        <v>20</v>
      </c>
      <c r="K29" s="31">
        <f t="shared" si="0"/>
        <v>20</v>
      </c>
      <c r="L29" s="32">
        <f t="shared" si="0"/>
        <v>20</v>
      </c>
    </row>
    <row r="30" spans="1:12" ht="13.8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13.8">
      <c r="A31" s="4" t="s">
        <v>13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3.8">
      <c r="A32" s="4" t="s">
        <v>27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ht="14.4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4.4" thickBot="1">
      <c r="A34" s="4" t="s">
        <v>4</v>
      </c>
      <c r="B34" s="4"/>
      <c r="C34" s="4"/>
      <c r="D34" s="15">
        <f>D12</f>
        <v>34.201627978828952</v>
      </c>
      <c r="E34" s="4" t="s">
        <v>18</v>
      </c>
      <c r="F34" s="4"/>
      <c r="G34" s="4"/>
      <c r="H34" s="4"/>
      <c r="I34" s="4"/>
      <c r="J34" s="4"/>
      <c r="K34" s="4"/>
      <c r="L34" s="4"/>
    </row>
    <row r="35" spans="1:12" ht="14.4" thickBot="1">
      <c r="A35" s="4" t="s">
        <v>15</v>
      </c>
      <c r="B35" s="4"/>
      <c r="C35" s="4"/>
      <c r="D35" s="33">
        <f xml:space="preserve"> B29 + NPV(B5,C29:L29)</f>
        <v>50.172468127141201</v>
      </c>
      <c r="E35" s="4"/>
      <c r="F35" s="4"/>
      <c r="G35" s="4"/>
      <c r="H35" s="4" t="s">
        <v>26</v>
      </c>
      <c r="I35" s="4"/>
      <c r="J35" s="4"/>
      <c r="K35" s="4"/>
      <c r="L35" s="4"/>
    </row>
    <row r="36" spans="1:12" ht="14.4" thickBot="1">
      <c r="A36" s="4"/>
      <c r="B36" s="4"/>
      <c r="C36" s="4"/>
      <c r="D36" s="4"/>
      <c r="E36" s="4"/>
      <c r="F36" s="4"/>
      <c r="G36" s="4"/>
      <c r="H36" s="4"/>
      <c r="I36" s="34"/>
      <c r="J36" s="4"/>
      <c r="K36" s="4"/>
      <c r="L36" s="4"/>
    </row>
    <row r="37" spans="1:12" ht="14.4" thickBot="1">
      <c r="A37" s="4" t="s">
        <v>6</v>
      </c>
      <c r="B37" s="4"/>
      <c r="C37" s="4"/>
      <c r="D37" s="15">
        <f>D15</f>
        <v>5.0970511302924661</v>
      </c>
      <c r="E37" s="4" t="s">
        <v>18</v>
      </c>
      <c r="F37" s="4"/>
      <c r="G37" s="4"/>
      <c r="H37" s="4"/>
      <c r="I37" s="4"/>
      <c r="J37" s="4"/>
      <c r="K37" s="4"/>
      <c r="L37" s="4"/>
    </row>
    <row r="38" spans="1:12" ht="14.4" thickBot="1">
      <c r="A38" s="4" t="s">
        <v>16</v>
      </c>
      <c r="B38" s="4"/>
      <c r="C38" s="4"/>
      <c r="D38" s="33">
        <f>D16</f>
        <v>7.4771772716581744</v>
      </c>
      <c r="E38" s="16">
        <f>D16</f>
        <v>7.4771772716581744</v>
      </c>
      <c r="F38" s="4" t="s">
        <v>20</v>
      </c>
      <c r="G38" s="4"/>
      <c r="H38" s="4"/>
      <c r="I38" s="4"/>
      <c r="J38" s="4"/>
      <c r="K38" s="4"/>
      <c r="L38" s="4"/>
    </row>
    <row r="39" spans="1:12" ht="14.4" thickBo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14.4" thickBot="1">
      <c r="A40" s="4" t="s">
        <v>8</v>
      </c>
      <c r="B40" s="4"/>
      <c r="C40" s="4"/>
      <c r="D40" s="17">
        <f>D18</f>
        <v>0.15098414476414426</v>
      </c>
      <c r="E40" s="4" t="s">
        <v>18</v>
      </c>
      <c r="F40" s="4"/>
      <c r="G40" s="4"/>
      <c r="H40" s="4"/>
      <c r="I40" s="4"/>
      <c r="J40" s="4"/>
      <c r="K40" s="4"/>
      <c r="L40" s="4"/>
    </row>
    <row r="41" spans="1:12" ht="14.4" thickBot="1">
      <c r="A41" s="4" t="s">
        <v>17</v>
      </c>
      <c r="B41" s="4"/>
      <c r="C41" s="4"/>
      <c r="D41" s="35">
        <f>D19</f>
        <v>0.28649290249356352</v>
      </c>
      <c r="E41" s="18">
        <f>D19</f>
        <v>0.28649290249356352</v>
      </c>
      <c r="F41" s="4" t="s">
        <v>20</v>
      </c>
      <c r="G41" s="4"/>
      <c r="H41" s="4"/>
      <c r="I41" s="4"/>
      <c r="J41" s="4"/>
      <c r="K41" s="4"/>
      <c r="L41" s="4"/>
    </row>
    <row r="42" spans="1:12" ht="13.8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14.4">
      <c r="A43" s="19" t="s">
        <v>29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ht="14.4">
      <c r="A44" s="1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ht="13.8">
      <c r="A45" s="3" t="s">
        <v>19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14.4" thickBo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14.4" thickBot="1">
      <c r="A47" s="4" t="s">
        <v>21</v>
      </c>
      <c r="B47" s="4"/>
      <c r="C47" s="4"/>
      <c r="D47" s="36">
        <f>D15/$B$5</f>
        <v>63.713139128655826</v>
      </c>
      <c r="E47" s="4"/>
      <c r="F47" s="4"/>
      <c r="G47" s="4"/>
      <c r="H47" s="4"/>
      <c r="I47" s="4"/>
      <c r="J47" s="4"/>
      <c r="K47" s="4"/>
      <c r="L47" s="4"/>
    </row>
    <row r="48" spans="1:12" ht="14.4" thickBot="1">
      <c r="A48" s="4" t="s">
        <v>15</v>
      </c>
      <c r="B48" s="4"/>
      <c r="C48" s="4"/>
      <c r="D48" s="36">
        <f>D16/$B$5</f>
        <v>93.464715895727181</v>
      </c>
      <c r="E48" s="4"/>
      <c r="F48" s="4"/>
      <c r="G48" s="4"/>
      <c r="H48" s="4"/>
      <c r="I48" s="4"/>
      <c r="J48" s="4"/>
      <c r="K48" s="4"/>
      <c r="L48" s="4"/>
    </row>
    <row r="49" spans="1:12" ht="14.4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14.4" thickBot="1">
      <c r="A50" s="4" t="s">
        <v>22</v>
      </c>
      <c r="B50" s="4"/>
      <c r="C50" s="4"/>
      <c r="D50" s="36">
        <f>D15</f>
        <v>5.0970511302924661</v>
      </c>
      <c r="E50" s="15">
        <f>D15</f>
        <v>5.0970511302924661</v>
      </c>
      <c r="F50" s="4" t="s">
        <v>18</v>
      </c>
      <c r="G50" s="4"/>
      <c r="H50" s="4"/>
      <c r="I50" s="4"/>
      <c r="J50" s="4"/>
      <c r="K50" s="4"/>
      <c r="L50" s="4"/>
    </row>
    <row r="51" spans="1:12" ht="14.4" thickBot="1">
      <c r="A51" s="4" t="s">
        <v>16</v>
      </c>
      <c r="B51" s="4"/>
      <c r="C51" s="4"/>
      <c r="D51" s="36">
        <f>D16</f>
        <v>7.4771772716581744</v>
      </c>
      <c r="E51" s="16">
        <f>D16</f>
        <v>7.4771772716581744</v>
      </c>
      <c r="F51" s="4" t="s">
        <v>18</v>
      </c>
      <c r="G51" s="4"/>
      <c r="H51" s="4"/>
      <c r="I51" s="4"/>
      <c r="J51" s="4"/>
      <c r="K51" s="4"/>
      <c r="L51" s="4"/>
    </row>
    <row r="52" spans="1:12" ht="14.4" thickBo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ht="14.4" thickBot="1">
      <c r="A53" s="4" t="s">
        <v>23</v>
      </c>
      <c r="B53" s="4"/>
      <c r="C53" s="4"/>
      <c r="D53" s="37">
        <f>D18</f>
        <v>0.15098414476414426</v>
      </c>
      <c r="E53" s="17">
        <f>D18</f>
        <v>0.15098414476414426</v>
      </c>
      <c r="F53" s="4" t="s">
        <v>18</v>
      </c>
      <c r="G53" s="4"/>
      <c r="H53" s="4"/>
      <c r="I53" s="4"/>
      <c r="J53" s="4"/>
      <c r="K53" s="4"/>
      <c r="L53" s="4"/>
    </row>
    <row r="54" spans="1:12" ht="14.4" thickBot="1">
      <c r="A54" s="4" t="s">
        <v>17</v>
      </c>
      <c r="B54" s="4"/>
      <c r="C54" s="4"/>
      <c r="D54" s="37">
        <f>D19</f>
        <v>0.28649290249356352</v>
      </c>
      <c r="E54" s="18">
        <f>D19</f>
        <v>0.28649290249356352</v>
      </c>
      <c r="F54" s="4" t="s">
        <v>18</v>
      </c>
      <c r="G54" s="4"/>
      <c r="H54" s="4"/>
      <c r="I54" s="4"/>
      <c r="J54" s="4"/>
      <c r="K54" s="4"/>
      <c r="L54" s="4"/>
    </row>
    <row r="55" spans="1:12" ht="13.8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ht="14.4">
      <c r="A56" s="19" t="s">
        <v>29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</sheetData>
  <phoneticPr fontId="1" type="noConversion"/>
  <printOptions headings="1"/>
  <pageMargins left="0.75" right="0.75" top="1" bottom="1" header="0.5" footer="0.5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Inv opg 15</vt:lpstr>
      <vt:lpstr>Sheet2</vt:lpstr>
      <vt:lpstr>Sheet3</vt:lpstr>
      <vt:lpstr>Sheet4</vt:lpstr>
      <vt:lpstr>Sheet5</vt:lpstr>
    </vt:vector>
  </TitlesOfParts>
  <Company>The Aarhus School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Lynggaard</cp:lastModifiedBy>
  <cp:lastPrinted>2003-10-15T10:33:43Z</cp:lastPrinted>
  <dcterms:created xsi:type="dcterms:W3CDTF">2003-10-15T08:40:27Z</dcterms:created>
  <dcterms:modified xsi:type="dcterms:W3CDTF">2014-01-18T19:49:11Z</dcterms:modified>
</cp:coreProperties>
</file>