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8460" windowHeight="6036"/>
  </bookViews>
  <sheets>
    <sheet name="Eksempel  4. 1" sheetId="1" r:id="rId1"/>
    <sheet name="4.1. Valg mellem kæder" sheetId="2" r:id="rId2"/>
  </sheets>
  <definedNames>
    <definedName name="_xlnm.Print_Area" localSheetId="0">'Eksempel  4. 1'!$A$1:$H$145</definedName>
  </definedNames>
  <calcPr calcId="125725"/>
</workbook>
</file>

<file path=xl/calcChain.xml><?xml version="1.0" encoding="utf-8"?>
<calcChain xmlns="http://schemas.openxmlformats.org/spreadsheetml/2006/main">
  <c r="E24" i="1"/>
  <c r="K14" i="2"/>
  <c r="F43"/>
  <c r="J14"/>
  <c r="G30" s="1"/>
  <c r="J30" s="1"/>
  <c r="I30" s="1"/>
  <c r="I14"/>
  <c r="F30" s="1"/>
  <c r="I18"/>
  <c r="K18"/>
  <c r="C39" i="1"/>
  <c r="C38"/>
  <c r="E14"/>
  <c r="E19"/>
  <c r="E13"/>
  <c r="E25"/>
  <c r="C49"/>
  <c r="C50"/>
  <c r="C51"/>
  <c r="C52"/>
  <c r="C53"/>
  <c r="C54"/>
  <c r="C55"/>
  <c r="C48"/>
  <c r="B49"/>
  <c r="B50"/>
  <c r="B51"/>
  <c r="B52"/>
  <c r="B53"/>
  <c r="B54"/>
  <c r="B55"/>
  <c r="B48"/>
  <c r="C40"/>
  <c r="E18"/>
  <c r="J18" i="2"/>
  <c r="G43" s="1"/>
  <c r="J43" s="1"/>
  <c r="I43" s="1"/>
</calcChain>
</file>

<file path=xl/sharedStrings.xml><?xml version="1.0" encoding="utf-8"?>
<sst xmlns="http://schemas.openxmlformats.org/spreadsheetml/2006/main" count="113" uniqueCount="73">
  <si>
    <t>Betalingsoversigt</t>
  </si>
  <si>
    <t>År</t>
  </si>
  <si>
    <t>Inv. 1</t>
  </si>
  <si>
    <t>Inv. 2</t>
  </si>
  <si>
    <t>Rentefod</t>
  </si>
  <si>
    <t>1.1. Kapitalværdimetoden</t>
  </si>
  <si>
    <t>Investering 2</t>
  </si>
  <si>
    <t>Investering 1</t>
  </si>
  <si>
    <t>Kr.</t>
  </si>
  <si>
    <t>1.2. Annuitetsmetoden</t>
  </si>
  <si>
    <t>Annuitet</t>
  </si>
  <si>
    <t>Annuitet (PMT)</t>
  </si>
  <si>
    <t>Kr/År i 5 år</t>
  </si>
  <si>
    <t>Kr/År i 3 år</t>
  </si>
  <si>
    <t>Konklusion: Investering 1 er bedst, da den har den største annuitet</t>
  </si>
  <si>
    <t>1.3. Interne rentefods metode</t>
  </si>
  <si>
    <t>Intern rente (IRR)</t>
  </si>
  <si>
    <t>p. a.</t>
  </si>
  <si>
    <t>Konklusion:</t>
  </si>
  <si>
    <t>a. Absolut fordelagtighed. Begge investeringer er fordelagtige, da IRR &gt; i.</t>
  </si>
  <si>
    <t>b. Relativ fordelagtighed. Metoden ikke brugbar.</t>
  </si>
  <si>
    <t xml:space="preserve">    Hovedkritik: Den interne rentefod siger ikke noget om, hvor store beløb,</t>
  </si>
  <si>
    <t xml:space="preserve">    der bliver forrentet, eller hvor længe, de bliver forrentet.</t>
  </si>
  <si>
    <t>Inv. 1- 2</t>
  </si>
  <si>
    <t>Kapitalværdi</t>
  </si>
  <si>
    <t>Intern rente</t>
  </si>
  <si>
    <t>Kr/år</t>
  </si>
  <si>
    <t>pro. anno</t>
  </si>
  <si>
    <t>Positiv. Merinvesteringen er fordelagtig</t>
  </si>
  <si>
    <t>Større end kalkulationsrentefoden.</t>
  </si>
  <si>
    <t>1.5. Grafer til uddybning af sammenhæng mellem kapitalværdi og intern rente</t>
  </si>
  <si>
    <t>Rente</t>
  </si>
  <si>
    <t>Kapitalværdier</t>
  </si>
  <si>
    <t>Merinvesteringen i Inv. 1 er fordelagtig</t>
  </si>
  <si>
    <t>Kapitel 4. Investeringskæder</t>
  </si>
  <si>
    <t>Eksempel</t>
  </si>
  <si>
    <t>Kalkulationsrentefod</t>
  </si>
  <si>
    <t>PV</t>
  </si>
  <si>
    <t>PMT</t>
  </si>
  <si>
    <t>IRR</t>
  </si>
  <si>
    <t>Nettobet.</t>
  </si>
  <si>
    <t>Nettobet</t>
  </si>
  <si>
    <t>1. Led</t>
  </si>
  <si>
    <t>2. Led</t>
  </si>
  <si>
    <t>3. Led</t>
  </si>
  <si>
    <t>Kapitel 4.  Valg mellem alternative investeringsmuligheder. Relativ fordelagtighed.</t>
  </si>
  <si>
    <t xml:space="preserve"> </t>
  </si>
  <si>
    <t>Hele kæden</t>
  </si>
  <si>
    <t>Eksempel 4.1.  Side 59.</t>
  </si>
  <si>
    <t>Konklusion: Investering 1 er bedst, da den har den største kapitalværdi.</t>
  </si>
  <si>
    <t xml:space="preserve">  og da denne annuitet tillige har den længste varighed.</t>
  </si>
  <si>
    <t>1.4. Interne rentefods metode ud fra differensivesteringen (tal side 59).</t>
  </si>
  <si>
    <t>Se lærebogen figur 4.1  side 60.</t>
  </si>
  <si>
    <r>
      <t xml:space="preserve">1. Forudsætning 1. Begge investeringer er </t>
    </r>
    <r>
      <rPr>
        <b/>
        <sz val="16"/>
        <rFont val="Arial"/>
        <family val="2"/>
      </rPr>
      <t>éngangsinvesteringer</t>
    </r>
  </si>
  <si>
    <t xml:space="preserve">  </t>
  </si>
  <si>
    <t>Forudsætningen om identisk gentagelse muliggør, at man meget simpelt ved hjælp af</t>
  </si>
  <si>
    <t>annuitetsmetoden kan sammenligne alternativer med forskellig levetid.</t>
  </si>
  <si>
    <t>Interne rentefods metode kan ikke bruges.</t>
  </si>
  <si>
    <t>4. Led</t>
  </si>
  <si>
    <t>5. Led</t>
  </si>
  <si>
    <t>Investering  2  gentaget identisk op til en levetid på 15 år</t>
  </si>
  <si>
    <t>Investering  1  gentaget identisk op til en levetid på 15 år</t>
  </si>
  <si>
    <t>Hvert led</t>
  </si>
  <si>
    <t>Kapitalværdimetoden kan også bruges, jfr. Fundamnetalprincip II,  men den er lidt mere besværlig.</t>
  </si>
  <si>
    <t>Konklusion: Investering nr. 1 er bedst ud fra en langsigtet betragtning.</t>
  </si>
  <si>
    <t>Størst</t>
  </si>
  <si>
    <t>Mindst</t>
  </si>
  <si>
    <t>Ved "identisk gentagelse i det uendelige" gentager annuiteterne (PMT) sig "i det uendelige"..</t>
  </si>
  <si>
    <t>Dvs. valget sker ud fra de samme PMT - værdier som vist ovenfor.</t>
  </si>
  <si>
    <t>Nutidsværdien af en uendelig annuitet kan beregnes som annuiteten divideret med renten,</t>
  </si>
  <si>
    <t>skrevet som en decimalbrøk. Her som PMT / 0,10. Se evt. formelsamlingen bag i bogen.</t>
  </si>
  <si>
    <t>Kapital værdi (PV)</t>
  </si>
  <si>
    <t>Målsætningen er da at finde den løsning, der gennemsnitlig, på årsbasis, er den bedste.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</si>
</sst>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 applyBorder="1"/>
    <xf numFmtId="0" fontId="0" fillId="0" borderId="11" xfId="0" applyBorder="1"/>
    <xf numFmtId="38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14" xfId="0" applyBorder="1"/>
    <xf numFmtId="3" fontId="0" fillId="0" borderId="11" xfId="0" applyNumberFormat="1" applyBorder="1" applyAlignment="1">
      <alignment horizontal="center"/>
    </xf>
    <xf numFmtId="0" fontId="0" fillId="0" borderId="13" xfId="0" applyFill="1" applyBorder="1"/>
    <xf numFmtId="9" fontId="0" fillId="0" borderId="5" xfId="0" applyNumberFormat="1" applyBorder="1"/>
    <xf numFmtId="0" fontId="5" fillId="0" borderId="0" xfId="0" applyFont="1"/>
    <xf numFmtId="0" fontId="6" fillId="0" borderId="0" xfId="0" applyFont="1"/>
    <xf numFmtId="3" fontId="9" fillId="0" borderId="16" xfId="0" applyNumberFormat="1" applyFont="1" applyBorder="1"/>
    <xf numFmtId="38" fontId="9" fillId="0" borderId="16" xfId="0" applyNumberFormat="1" applyFont="1" applyBorder="1"/>
    <xf numFmtId="164" fontId="9" fillId="0" borderId="16" xfId="0" applyNumberFormat="1" applyFont="1" applyBorder="1"/>
    <xf numFmtId="0" fontId="7" fillId="0" borderId="0" xfId="0" applyFont="1"/>
    <xf numFmtId="38" fontId="10" fillId="0" borderId="0" xfId="0" applyNumberFormat="1" applyFont="1"/>
    <xf numFmtId="164" fontId="10" fillId="0" borderId="0" xfId="0" applyNumberFormat="1" applyFont="1"/>
    <xf numFmtId="9" fontId="0" fillId="0" borderId="0" xfId="0" applyNumberFormat="1"/>
    <xf numFmtId="0" fontId="0" fillId="0" borderId="15" xfId="0" applyBorder="1"/>
    <xf numFmtId="0" fontId="0" fillId="0" borderId="5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0" xfId="0" applyFont="1" applyFill="1" applyBorder="1"/>
    <xf numFmtId="0" fontId="8" fillId="0" borderId="5" xfId="0" applyFont="1" applyBorder="1"/>
    <xf numFmtId="3" fontId="8" fillId="3" borderId="5" xfId="0" applyNumberFormat="1" applyFont="1" applyFill="1" applyBorder="1"/>
    <xf numFmtId="3" fontId="8" fillId="3" borderId="13" xfId="0" applyNumberFormat="1" applyFont="1" applyFill="1" applyBorder="1"/>
    <xf numFmtId="3" fontId="8" fillId="3" borderId="1" xfId="0" applyNumberFormat="1" applyFont="1" applyFill="1" applyBorder="1"/>
    <xf numFmtId="3" fontId="8" fillId="3" borderId="9" xfId="0" applyNumberFormat="1" applyFont="1" applyFill="1" applyBorder="1"/>
    <xf numFmtId="3" fontId="8" fillId="3" borderId="2" xfId="0" applyNumberFormat="1" applyFont="1" applyFill="1" applyBorder="1"/>
    <xf numFmtId="0" fontId="8" fillId="0" borderId="0" xfId="0" applyFont="1"/>
    <xf numFmtId="0" fontId="4" fillId="0" borderId="0" xfId="0" applyFont="1" applyBorder="1"/>
    <xf numFmtId="0" fontId="12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3" fontId="8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7" fillId="0" borderId="0" xfId="0" applyNumberFormat="1" applyFont="1" applyFill="1" applyBorder="1"/>
    <xf numFmtId="9" fontId="7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0" fillId="0" borderId="3" xfId="0" applyFill="1" applyBorder="1"/>
    <xf numFmtId="9" fontId="6" fillId="0" borderId="0" xfId="0" applyNumberFormat="1" applyFont="1" applyFill="1" applyBorder="1"/>
    <xf numFmtId="0" fontId="1" fillId="0" borderId="5" xfId="0" applyFont="1" applyBorder="1"/>
    <xf numFmtId="0" fontId="1" fillId="0" borderId="7" xfId="0" applyFont="1" applyBorder="1"/>
    <xf numFmtId="0" fontId="0" fillId="0" borderId="11" xfId="0" applyFill="1" applyBorder="1"/>
    <xf numFmtId="0" fontId="4" fillId="0" borderId="11" xfId="0" applyFont="1" applyFill="1" applyBorder="1"/>
    <xf numFmtId="0" fontId="4" fillId="0" borderId="6" xfId="0" applyFont="1" applyFill="1" applyBorder="1"/>
    <xf numFmtId="3" fontId="8" fillId="0" borderId="3" xfId="0" applyNumberFormat="1" applyFont="1" applyFill="1" applyBorder="1"/>
    <xf numFmtId="0" fontId="0" fillId="0" borderId="12" xfId="0" applyFill="1" applyBorder="1"/>
    <xf numFmtId="0" fontId="0" fillId="0" borderId="6" xfId="0" applyFill="1" applyBorder="1"/>
    <xf numFmtId="3" fontId="2" fillId="2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3" fillId="0" borderId="0" xfId="0" applyFont="1"/>
    <xf numFmtId="0" fontId="1" fillId="4" borderId="5" xfId="0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smoothMarker"/>
        <c:ser>
          <c:idx val="0"/>
          <c:order val="0"/>
          <c:tx>
            <c:strRef>
              <c:f>'Eksempel  4. 1'!$B$47</c:f>
              <c:strCache>
                <c:ptCount val="1"/>
                <c:pt idx="0">
                  <c:v>Inv. 1</c:v>
                </c:pt>
              </c:strCache>
            </c:strRef>
          </c:tx>
          <c:marker>
            <c:symbol val="none"/>
          </c:marker>
          <c:xVal>
            <c:numRef>
              <c:f>'Eksempel  4. 1'!$A$48:$A$55</c:f>
              <c:numCache>
                <c:formatCode>0%</c:formatCode>
                <c:ptCount val="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'Eksempel  4. 1'!$B$48:$B$55</c:f>
              <c:numCache>
                <c:formatCode>#,##0</c:formatCode>
                <c:ptCount val="8"/>
                <c:pt idx="0">
                  <c:v>10000</c:v>
                </c:pt>
                <c:pt idx="1">
                  <c:v>6647.3833531540913</c:v>
                </c:pt>
                <c:pt idx="2">
                  <c:v>3953.9338470422372</c:v>
                </c:pt>
                <c:pt idx="3">
                  <c:v>1760.7754900570108</c:v>
                </c:pt>
                <c:pt idx="4">
                  <c:v>-46.939300411522709</c:v>
                </c:pt>
                <c:pt idx="5">
                  <c:v>-1553.6000000000004</c:v>
                </c:pt>
                <c:pt idx="6">
                  <c:v>-2822.1512390484095</c:v>
                </c:pt>
                <c:pt idx="7">
                  <c:v>-4824.1804010233827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'Eksempel  4. 1'!$C$47</c:f>
              <c:strCache>
                <c:ptCount val="1"/>
                <c:pt idx="0">
                  <c:v>Inv. 2</c:v>
                </c:pt>
              </c:strCache>
            </c:strRef>
          </c:tx>
          <c:marker>
            <c:symbol val="none"/>
          </c:marker>
          <c:xVal>
            <c:numRef>
              <c:f>'Eksempel  4. 1'!$A$48:$A$55</c:f>
              <c:numCache>
                <c:formatCode>0%</c:formatCode>
                <c:ptCount val="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'Eksempel  4. 1'!$C$48:$C$55</c:f>
              <c:numCache>
                <c:formatCode>#,##0</c:formatCode>
                <c:ptCount val="8"/>
                <c:pt idx="0">
                  <c:v>5000</c:v>
                </c:pt>
                <c:pt idx="1">
                  <c:v>3616.2401468523913</c:v>
                </c:pt>
                <c:pt idx="2">
                  <c:v>2434.2599549211081</c:v>
                </c:pt>
                <c:pt idx="3">
                  <c:v>1416.1255856003972</c:v>
                </c:pt>
                <c:pt idx="4">
                  <c:v>532.40740740740875</c:v>
                </c:pt>
                <c:pt idx="5">
                  <c:v>-240</c:v>
                </c:pt>
                <c:pt idx="6">
                  <c:v>-919.43559399180776</c:v>
                </c:pt>
                <c:pt idx="7">
                  <c:v>-2055.3935860058291</c:v>
                </c:pt>
              </c:numCache>
            </c:numRef>
          </c:yVal>
          <c:smooth val="1"/>
        </c:ser>
        <c:axId val="79415552"/>
        <c:axId val="79421824"/>
      </c:scatterChart>
      <c:valAx>
        <c:axId val="79415552"/>
        <c:scaling>
          <c:orientation val="minMax"/>
        </c:scaling>
        <c:axPos val="b"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79421824"/>
        <c:crosses val="autoZero"/>
        <c:crossBetween val="midCat"/>
      </c:valAx>
      <c:valAx>
        <c:axId val="79421824"/>
        <c:scaling>
          <c:orientation val="minMax"/>
        </c:scaling>
        <c:axPos val="l"/>
        <c:majorGridlines/>
        <c:numFmt formatCode="#,##0" sourceLinked="1"/>
        <c:tickLblPos val="nextTo"/>
        <c:crossAx val="79415552"/>
        <c:crosses val="autoZero"/>
        <c:crossBetween val="midCat"/>
      </c:valAx>
    </c:plotArea>
    <c:legend>
      <c:legendPos val="t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708660</xdr:colOff>
      <xdr:row>44</xdr:row>
      <xdr:rowOff>68580</xdr:rowOff>
    </xdr:from>
    <xdr:to>
      <xdr:col>7</xdr:col>
      <xdr:colOff>708660</xdr:colOff>
      <xdr:row>57</xdr:row>
      <xdr:rowOff>91440</xdr:rowOff>
    </xdr:to>
    <xdr:graphicFrame macro="">
      <xdr:nvGraphicFramePr>
        <xdr:cNvPr id="1184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50</xdr:row>
      <xdr:rowOff>144780</xdr:rowOff>
    </xdr:from>
    <xdr:to>
      <xdr:col>5</xdr:col>
      <xdr:colOff>617220</xdr:colOff>
      <xdr:row>52</xdr:row>
      <xdr:rowOff>22860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 flipH="1">
          <a:off x="4671060" y="8907780"/>
          <a:ext cx="19812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411480</xdr:colOff>
      <xdr:row>49</xdr:row>
      <xdr:rowOff>30480</xdr:rowOff>
    </xdr:from>
    <xdr:to>
      <xdr:col>6</xdr:col>
      <xdr:colOff>434340</xdr:colOff>
      <xdr:row>50</xdr:row>
      <xdr:rowOff>114300</xdr:rowOff>
    </xdr:to>
    <xdr:sp macro="" textlink="">
      <xdr:nvSpPr>
        <xdr:cNvPr id="10" name="Tekstboks 9"/>
        <xdr:cNvSpPr txBox="1"/>
      </xdr:nvSpPr>
      <xdr:spPr>
        <a:xfrm>
          <a:off x="4663440" y="8625840"/>
          <a:ext cx="73914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 b="1"/>
            <a:t>16,7%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Normal="100" workbookViewId="0"/>
  </sheetViews>
  <sheetFormatPr defaultRowHeight="13.2"/>
  <cols>
    <col min="1" max="1" width="9.5546875" customWidth="1"/>
    <col min="2" max="2" width="14.5546875" customWidth="1"/>
    <col min="3" max="3" width="13.44140625" customWidth="1"/>
    <col min="4" max="4" width="10.44140625" customWidth="1"/>
    <col min="5" max="5" width="14" customWidth="1"/>
    <col min="6" max="6" width="10.44140625" customWidth="1"/>
    <col min="7" max="7" width="11.44140625" bestFit="1" customWidth="1"/>
    <col min="8" max="8" width="10.44140625" customWidth="1"/>
  </cols>
  <sheetData>
    <row r="1" spans="1:8" ht="17.399999999999999">
      <c r="A1" s="29" t="s">
        <v>45</v>
      </c>
      <c r="G1" s="11"/>
    </row>
    <row r="3" spans="1:8" ht="15.6">
      <c r="A3" s="2" t="s">
        <v>48</v>
      </c>
      <c r="H3" s="11" t="s">
        <v>46</v>
      </c>
    </row>
    <row r="4" spans="1:8">
      <c r="A4" s="1" t="s">
        <v>0</v>
      </c>
    </row>
    <row r="5" spans="1:8">
      <c r="A5" s="9" t="s">
        <v>1</v>
      </c>
      <c r="B5" s="4">
        <v>0</v>
      </c>
      <c r="C5" s="4">
        <v>1</v>
      </c>
      <c r="D5" s="4">
        <v>2</v>
      </c>
      <c r="E5" s="4">
        <v>3</v>
      </c>
      <c r="F5" s="4">
        <v>4</v>
      </c>
      <c r="G5" s="5">
        <v>5</v>
      </c>
    </row>
    <row r="6" spans="1:8">
      <c r="A6" s="12" t="s">
        <v>2</v>
      </c>
      <c r="B6" s="13">
        <v>-15000</v>
      </c>
      <c r="C6" s="13">
        <v>5000</v>
      </c>
      <c r="D6" s="13">
        <v>5000</v>
      </c>
      <c r="E6" s="13">
        <v>5000</v>
      </c>
      <c r="F6" s="13">
        <v>5000</v>
      </c>
      <c r="G6" s="14">
        <v>5000</v>
      </c>
    </row>
    <row r="7" spans="1:8">
      <c r="A7" s="10" t="s">
        <v>3</v>
      </c>
      <c r="B7" s="6">
        <v>-10000</v>
      </c>
      <c r="C7" s="6">
        <v>5000</v>
      </c>
      <c r="D7" s="6">
        <v>5000</v>
      </c>
      <c r="E7" s="6">
        <v>5000</v>
      </c>
      <c r="F7" s="7"/>
      <c r="G7" s="8"/>
    </row>
    <row r="8" spans="1:8">
      <c r="A8" s="27" t="s">
        <v>4</v>
      </c>
      <c r="B8" s="28">
        <v>0.1</v>
      </c>
    </row>
    <row r="10" spans="1:8" ht="21">
      <c r="A10" s="2" t="s">
        <v>53</v>
      </c>
    </row>
    <row r="12" spans="1:8" ht="13.8" thickBot="1">
      <c r="A12" s="1" t="s">
        <v>5</v>
      </c>
    </row>
    <row r="13" spans="1:8" ht="14.4" thickBot="1">
      <c r="A13" t="s">
        <v>7</v>
      </c>
      <c r="C13" s="11" t="s">
        <v>71</v>
      </c>
      <c r="E13" s="31">
        <f>B6-PV($B$8,G5,C6:G6)</f>
        <v>3953.9338470422517</v>
      </c>
      <c r="F13" t="s">
        <v>8</v>
      </c>
    </row>
    <row r="14" spans="1:8" ht="14.4" thickBot="1">
      <c r="A14" s="11" t="s">
        <v>6</v>
      </c>
      <c r="C14" s="11" t="s">
        <v>71</v>
      </c>
      <c r="E14" s="31">
        <f>B7-PV($B$8,E5,C7:E7)</f>
        <v>2434.2599549211245</v>
      </c>
      <c r="F14" t="s">
        <v>8</v>
      </c>
    </row>
    <row r="15" spans="1:8">
      <c r="A15" s="11" t="s">
        <v>49</v>
      </c>
    </row>
    <row r="16" spans="1:8">
      <c r="A16" s="11"/>
    </row>
    <row r="17" spans="1:6" ht="16.2" thickBot="1">
      <c r="A17" s="2" t="s">
        <v>9</v>
      </c>
    </row>
    <row r="18" spans="1:6" ht="14.4" thickBot="1">
      <c r="A18" t="s">
        <v>7</v>
      </c>
      <c r="C18" t="s">
        <v>11</v>
      </c>
      <c r="E18" s="32">
        <f>PMT($B$8,G5,-E13)</f>
        <v>1043.0377880788217</v>
      </c>
      <c r="F18" t="s">
        <v>12</v>
      </c>
    </row>
    <row r="19" spans="1:6" ht="14.4" thickBot="1">
      <c r="A19" s="11" t="s">
        <v>6</v>
      </c>
      <c r="C19" t="s">
        <v>11</v>
      </c>
      <c r="E19" s="32">
        <f>PMT($B$8,E5,-E14)</f>
        <v>978.85196374622774</v>
      </c>
      <c r="F19" t="s">
        <v>13</v>
      </c>
    </row>
    <row r="20" spans="1:6">
      <c r="A20" s="11" t="s">
        <v>14</v>
      </c>
    </row>
    <row r="21" spans="1:6">
      <c r="B21" s="11" t="s">
        <v>50</v>
      </c>
    </row>
    <row r="23" spans="1:6" ht="16.2" thickBot="1">
      <c r="A23" s="2" t="s">
        <v>15</v>
      </c>
    </row>
    <row r="24" spans="1:6" ht="14.4" thickBot="1">
      <c r="A24" t="s">
        <v>7</v>
      </c>
      <c r="C24" t="s">
        <v>16</v>
      </c>
      <c r="E24" s="33">
        <f>IRR(B6:G6)</f>
        <v>0.1985770978732013</v>
      </c>
      <c r="F24" t="s">
        <v>17</v>
      </c>
    </row>
    <row r="25" spans="1:6" ht="14.4" thickBot="1">
      <c r="A25" s="11" t="s">
        <v>6</v>
      </c>
      <c r="C25" t="s">
        <v>16</v>
      </c>
      <c r="E25" s="33">
        <f>IRR(B7:G7)</f>
        <v>0.23375192852825866</v>
      </c>
      <c r="F25" t="s">
        <v>17</v>
      </c>
    </row>
    <row r="26" spans="1:6">
      <c r="A26" s="11" t="s">
        <v>18</v>
      </c>
    </row>
    <row r="27" spans="1:6">
      <c r="B27" t="s">
        <v>19</v>
      </c>
    </row>
    <row r="28" spans="1:6">
      <c r="B28" t="s">
        <v>20</v>
      </c>
    </row>
    <row r="29" spans="1:6">
      <c r="B29" t="s">
        <v>21</v>
      </c>
    </row>
    <row r="30" spans="1:6">
      <c r="B30" t="s">
        <v>22</v>
      </c>
    </row>
    <row r="32" spans="1:6" ht="15.6">
      <c r="A32" s="2" t="s">
        <v>51</v>
      </c>
    </row>
    <row r="33" spans="1:7" ht="13.8">
      <c r="A33" s="30"/>
    </row>
    <row r="35" spans="1:7">
      <c r="A35" s="9" t="s">
        <v>1</v>
      </c>
      <c r="B35" s="4">
        <v>0</v>
      </c>
      <c r="C35" s="4">
        <v>1</v>
      </c>
      <c r="D35" s="4">
        <v>2</v>
      </c>
      <c r="E35" s="4">
        <v>3</v>
      </c>
      <c r="F35" s="4">
        <v>4</v>
      </c>
      <c r="G35" s="5">
        <v>5</v>
      </c>
    </row>
    <row r="36" spans="1:7">
      <c r="A36" s="9" t="s">
        <v>23</v>
      </c>
      <c r="B36" s="15">
        <v>-5000</v>
      </c>
      <c r="C36" s="15">
        <v>0</v>
      </c>
      <c r="D36" s="15">
        <v>0</v>
      </c>
      <c r="E36" s="15">
        <v>0</v>
      </c>
      <c r="F36" s="15">
        <v>5000</v>
      </c>
      <c r="G36" s="16">
        <v>5000</v>
      </c>
    </row>
    <row r="38" spans="1:7" ht="13.8">
      <c r="A38" t="s">
        <v>24</v>
      </c>
      <c r="C38" s="35">
        <f>B36+NPV(B8,C36:G36)</f>
        <v>1519.6738921211263</v>
      </c>
      <c r="D38" t="s">
        <v>8</v>
      </c>
      <c r="E38" t="s">
        <v>28</v>
      </c>
    </row>
    <row r="39" spans="1:7" ht="13.8">
      <c r="A39" t="s">
        <v>10</v>
      </c>
      <c r="C39" s="35">
        <f>-C41-PMT(B8,G5,C38)</f>
        <v>400.88614437109857</v>
      </c>
      <c r="D39" t="s">
        <v>26</v>
      </c>
      <c r="E39" t="s">
        <v>28</v>
      </c>
    </row>
    <row r="40" spans="1:7" ht="13.8">
      <c r="A40" t="s">
        <v>25</v>
      </c>
      <c r="C40" s="36">
        <f>IRR(B36:G36)</f>
        <v>0.16730397826141871</v>
      </c>
      <c r="D40" t="s">
        <v>27</v>
      </c>
      <c r="E40" t="s">
        <v>29</v>
      </c>
    </row>
    <row r="41" spans="1:7">
      <c r="E41" t="s">
        <v>33</v>
      </c>
    </row>
    <row r="43" spans="1:7" ht="15.6">
      <c r="A43" s="2" t="s">
        <v>30</v>
      </c>
    </row>
    <row r="44" spans="1:7" ht="13.8">
      <c r="F44" s="52" t="s">
        <v>52</v>
      </c>
    </row>
    <row r="46" spans="1:7">
      <c r="A46" s="17"/>
      <c r="B46" s="18" t="s">
        <v>32</v>
      </c>
      <c r="C46" s="19"/>
    </row>
    <row r="47" spans="1:7">
      <c r="A47" s="39" t="s">
        <v>31</v>
      </c>
      <c r="B47" s="39" t="s">
        <v>2</v>
      </c>
      <c r="C47" s="39" t="s">
        <v>3</v>
      </c>
    </row>
    <row r="48" spans="1:7">
      <c r="A48" s="40">
        <v>0</v>
      </c>
      <c r="B48" s="43">
        <f>$B$6+NPV(A48,$C$6:$G$6)</f>
        <v>10000</v>
      </c>
      <c r="C48" s="43">
        <f>$B$7+NPV(A48,$C$7:$E$7)</f>
        <v>5000</v>
      </c>
    </row>
    <row r="49" spans="1:3">
      <c r="A49" s="41">
        <v>0.05</v>
      </c>
      <c r="B49" s="26">
        <f>$B$6+NPV(A49,$C$6:$G$6)</f>
        <v>6647.3833531540913</v>
      </c>
      <c r="C49" s="26">
        <f>$B$7+NPV(A49,$C$7:$E$7)</f>
        <v>3616.2401468523913</v>
      </c>
    </row>
    <row r="50" spans="1:3">
      <c r="A50" s="41">
        <v>0.1</v>
      </c>
      <c r="B50" s="26">
        <f>$B$6+NPV(A50,$C$6:$G$6)</f>
        <v>3953.9338470422372</v>
      </c>
      <c r="C50" s="26">
        <f>$B$7+NPV(A50,$C$7:$E$7)</f>
        <v>2434.2599549211081</v>
      </c>
    </row>
    <row r="51" spans="1:3">
      <c r="A51" s="41">
        <v>0.15</v>
      </c>
      <c r="B51" s="26">
        <f>$B$6+NPV(A51,$C$6:$G$6)</f>
        <v>1760.7754900570108</v>
      </c>
      <c r="C51" s="26">
        <f>$B$7+NPV(A51,$C$7:$E$7)</f>
        <v>1416.1255856003972</v>
      </c>
    </row>
    <row r="52" spans="1:3">
      <c r="A52" s="41">
        <v>0.2</v>
      </c>
      <c r="B52" s="26">
        <f>$B$6+NPV(A52,$C$6:$G$6)</f>
        <v>-46.939300411522709</v>
      </c>
      <c r="C52" s="26">
        <f>$B$7+NPV(A52,$C$7:$E$7)</f>
        <v>532.40740740740875</v>
      </c>
    </row>
    <row r="53" spans="1:3">
      <c r="A53" s="41">
        <v>0.25</v>
      </c>
      <c r="B53" s="26">
        <f>$B$6+NPV(A53,$C$6:$G$6)</f>
        <v>-1553.6000000000004</v>
      </c>
      <c r="C53" s="26">
        <f>$B$7+NPV(A53,$C$7:$E$7)</f>
        <v>-240</v>
      </c>
    </row>
    <row r="54" spans="1:3">
      <c r="A54" s="41">
        <v>0.3</v>
      </c>
      <c r="B54" s="26">
        <f>$B$6+NPV(A54,$C$6:$G$6)</f>
        <v>-2822.1512390484095</v>
      </c>
      <c r="C54" s="26">
        <f>$B$7+NPV(A54,$C$7:$E$7)</f>
        <v>-919.43559399180776</v>
      </c>
    </row>
    <row r="55" spans="1:3">
      <c r="A55" s="42">
        <v>0.4</v>
      </c>
      <c r="B55" s="44">
        <f>$B$6+NPV(A55,$C$6:$G$6)</f>
        <v>-4824.1804010233827</v>
      </c>
      <c r="C55" s="44">
        <f>$B$7+NPV(A55,$C$7:$E$7)</f>
        <v>-2055.3935860058291</v>
      </c>
    </row>
    <row r="56" spans="1:3">
      <c r="B56" s="3"/>
      <c r="C56" s="3"/>
    </row>
    <row r="58" spans="1:3" s="34" customFormat="1" ht="17.399999999999999"/>
    <row r="85" spans="9:9">
      <c r="I85" s="22"/>
    </row>
    <row r="86" spans="9:9">
      <c r="I86" s="23"/>
    </row>
    <row r="87" spans="9:9">
      <c r="I87" s="23"/>
    </row>
    <row r="88" spans="9:9">
      <c r="I88" s="22"/>
    </row>
  </sheetData>
  <phoneticPr fontId="3" type="noConversion"/>
  <printOptions headings="1" gridLines="1"/>
  <pageMargins left="0.75" right="0.75" top="1" bottom="1" header="0.5" footer="0.5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zoomScaleNormal="100" workbookViewId="0"/>
  </sheetViews>
  <sheetFormatPr defaultRowHeight="13.2"/>
  <cols>
    <col min="2" max="3" width="8.109375" customWidth="1"/>
    <col min="5" max="5" width="8.33203125" customWidth="1"/>
    <col min="6" max="6" width="8.109375" customWidth="1"/>
    <col min="7" max="10" width="8.21875" customWidth="1"/>
    <col min="11" max="11" width="8.33203125" customWidth="1"/>
    <col min="12" max="17" width="8.21875" customWidth="1"/>
  </cols>
  <sheetData>
    <row r="1" spans="1:11" ht="17.399999999999999">
      <c r="A1" s="29" t="s">
        <v>34</v>
      </c>
    </row>
    <row r="2" spans="1:11" ht="13.2" customHeight="1">
      <c r="A2" s="29"/>
    </row>
    <row r="3" spans="1:11" s="54" customFormat="1" ht="13.8" customHeight="1">
      <c r="A3" s="54" t="s">
        <v>55</v>
      </c>
    </row>
    <row r="4" spans="1:11" s="54" customFormat="1" ht="13.8" customHeight="1">
      <c r="A4" s="54" t="s">
        <v>56</v>
      </c>
      <c r="B4"/>
      <c r="C4"/>
      <c r="D4"/>
      <c r="E4"/>
      <c r="F4"/>
      <c r="G4"/>
      <c r="H4"/>
    </row>
    <row r="5" spans="1:11" ht="15.6">
      <c r="A5" s="2" t="s">
        <v>72</v>
      </c>
    </row>
    <row r="6" spans="1:11" ht="15">
      <c r="A6" s="54" t="s">
        <v>63</v>
      </c>
    </row>
    <row r="7" spans="1:11" ht="15">
      <c r="A7" s="54" t="s">
        <v>57</v>
      </c>
    </row>
    <row r="9" spans="1:11" ht="13.8">
      <c r="A9" s="30" t="s">
        <v>35</v>
      </c>
    </row>
    <row r="10" spans="1:11">
      <c r="A10" t="s">
        <v>36</v>
      </c>
      <c r="C10" s="37">
        <v>0.1</v>
      </c>
    </row>
    <row r="11" spans="1:11">
      <c r="C11" s="37"/>
    </row>
    <row r="12" spans="1:11">
      <c r="A12" s="1" t="s">
        <v>7</v>
      </c>
      <c r="C12" s="37"/>
    </row>
    <row r="13" spans="1:11" ht="13.8">
      <c r="A13" s="46" t="s">
        <v>1</v>
      </c>
      <c r="B13" s="55">
        <v>0</v>
      </c>
      <c r="C13" s="55">
        <v>1</v>
      </c>
      <c r="D13" s="55">
        <v>2</v>
      </c>
      <c r="E13" s="55">
        <v>3</v>
      </c>
      <c r="F13" s="56">
        <v>4</v>
      </c>
      <c r="G13" s="56">
        <v>5</v>
      </c>
      <c r="I13" s="57" t="s">
        <v>37</v>
      </c>
      <c r="J13" s="86" t="s">
        <v>38</v>
      </c>
      <c r="K13" s="57" t="s">
        <v>39</v>
      </c>
    </row>
    <row r="14" spans="1:11" ht="15.6">
      <c r="A14" s="46" t="s">
        <v>40</v>
      </c>
      <c r="B14" s="47">
        <v>-15000</v>
      </c>
      <c r="C14" s="47">
        <v>5000</v>
      </c>
      <c r="D14" s="47">
        <v>5000</v>
      </c>
      <c r="E14" s="47">
        <v>5000</v>
      </c>
      <c r="F14" s="47">
        <v>5000</v>
      </c>
      <c r="G14" s="47">
        <v>5000</v>
      </c>
      <c r="I14" s="84">
        <f>B14+PV(C10,G13,-C14)</f>
        <v>3953.9338470422517</v>
      </c>
      <c r="J14" s="83">
        <f>-PMT(C10,G13,I14)</f>
        <v>1043.0377880788217</v>
      </c>
      <c r="K14" s="85">
        <f>IRR(B14:G14)</f>
        <v>0.1985770978732013</v>
      </c>
    </row>
    <row r="15" spans="1:11">
      <c r="C15" s="37"/>
    </row>
    <row r="16" spans="1:11">
      <c r="A16" s="1" t="s">
        <v>6</v>
      </c>
    </row>
    <row r="17" spans="1:17" ht="13.8">
      <c r="A17" s="46" t="s">
        <v>1</v>
      </c>
      <c r="B17" s="46">
        <v>0</v>
      </c>
      <c r="C17" s="46">
        <v>1</v>
      </c>
      <c r="D17" s="46">
        <v>2</v>
      </c>
      <c r="E17" s="46">
        <v>3</v>
      </c>
      <c r="I17" s="57" t="s">
        <v>37</v>
      </c>
      <c r="J17" s="91" t="s">
        <v>38</v>
      </c>
      <c r="K17" s="57" t="s">
        <v>39</v>
      </c>
    </row>
    <row r="18" spans="1:17" ht="15.6">
      <c r="A18" s="46" t="s">
        <v>40</v>
      </c>
      <c r="B18" s="47">
        <v>-10000</v>
      </c>
      <c r="C18" s="47">
        <v>5000</v>
      </c>
      <c r="D18" s="47">
        <v>5000</v>
      </c>
      <c r="E18" s="47">
        <v>5000</v>
      </c>
      <c r="I18" s="84">
        <f>B18+PV(C10,E17,-C18)</f>
        <v>2434.2599549211245</v>
      </c>
      <c r="J18" s="92">
        <f>-PMT(C10,E17,I18)</f>
        <v>978.85196374622774</v>
      </c>
      <c r="K18" s="85">
        <f>IRR(B18:E18)</f>
        <v>0.23375192852825866</v>
      </c>
    </row>
    <row r="21" spans="1:17" ht="13.8">
      <c r="A21" s="90" t="s">
        <v>61</v>
      </c>
    </row>
    <row r="22" spans="1:17">
      <c r="A22" s="75" t="s">
        <v>1</v>
      </c>
      <c r="B22" s="62">
        <v>0</v>
      </c>
      <c r="C22" s="62">
        <v>1</v>
      </c>
      <c r="D22" s="62">
        <v>2</v>
      </c>
      <c r="E22" s="62">
        <v>3</v>
      </c>
      <c r="F22" s="62">
        <v>4</v>
      </c>
      <c r="G22" s="62">
        <v>5</v>
      </c>
      <c r="H22" s="62">
        <v>6</v>
      </c>
      <c r="I22" s="62">
        <v>7</v>
      </c>
      <c r="J22" s="62">
        <v>8</v>
      </c>
      <c r="K22" s="62">
        <v>9</v>
      </c>
      <c r="L22" s="64">
        <v>10</v>
      </c>
      <c r="M22" s="64">
        <v>11</v>
      </c>
      <c r="N22" s="64">
        <v>12</v>
      </c>
      <c r="O22" s="64">
        <v>13</v>
      </c>
      <c r="P22" s="64">
        <v>14</v>
      </c>
      <c r="Q22" s="65">
        <v>15</v>
      </c>
    </row>
    <row r="23" spans="1:17">
      <c r="A23" s="76" t="s">
        <v>41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3.8">
      <c r="A24" s="21" t="s">
        <v>42</v>
      </c>
      <c r="B24" s="48">
        <v>-15000</v>
      </c>
      <c r="C24" s="49">
        <v>5000</v>
      </c>
      <c r="D24" s="49">
        <v>5000</v>
      </c>
      <c r="E24" s="49">
        <v>5000</v>
      </c>
      <c r="F24" s="49">
        <v>5000</v>
      </c>
      <c r="G24" s="51">
        <v>5000</v>
      </c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.8">
      <c r="A25" s="77" t="s">
        <v>43</v>
      </c>
      <c r="B25" s="25"/>
      <c r="C25" s="23"/>
      <c r="D25" s="23"/>
      <c r="E25" s="61"/>
      <c r="F25" s="61"/>
      <c r="G25" s="48">
        <v>-15000</v>
      </c>
      <c r="H25" s="49">
        <v>5000</v>
      </c>
      <c r="I25" s="49">
        <v>5000</v>
      </c>
      <c r="J25" s="49">
        <v>5000</v>
      </c>
      <c r="K25" s="49">
        <v>5000</v>
      </c>
      <c r="L25" s="51">
        <v>5000</v>
      </c>
      <c r="M25" s="60"/>
      <c r="N25" s="60"/>
      <c r="O25" s="60"/>
      <c r="P25" s="60"/>
      <c r="Q25" s="81"/>
    </row>
    <row r="26" spans="1:17" ht="13.8">
      <c r="A26" s="82" t="s">
        <v>44</v>
      </c>
      <c r="B26" s="38"/>
      <c r="C26" s="7"/>
      <c r="D26" s="7"/>
      <c r="E26" s="73"/>
      <c r="F26" s="73"/>
      <c r="G26" s="73"/>
      <c r="H26" s="80"/>
      <c r="I26" s="80"/>
      <c r="J26" s="80"/>
      <c r="K26" s="80"/>
      <c r="L26" s="48">
        <v>-15000</v>
      </c>
      <c r="M26" s="49">
        <v>5000</v>
      </c>
      <c r="N26" s="49">
        <v>5000</v>
      </c>
      <c r="O26" s="49">
        <v>5000</v>
      </c>
      <c r="P26" s="49">
        <v>5000</v>
      </c>
      <c r="Q26" s="51">
        <v>5000</v>
      </c>
    </row>
    <row r="27" spans="1:17" ht="13.8">
      <c r="A27" s="45"/>
      <c r="B27" s="23"/>
      <c r="C27" s="23"/>
      <c r="D27" s="23"/>
      <c r="E27" s="60"/>
      <c r="F27" s="60"/>
      <c r="G27" s="60"/>
      <c r="H27" s="61"/>
      <c r="I27" s="61"/>
      <c r="J27" s="61"/>
      <c r="K27" s="61"/>
      <c r="L27" s="61"/>
      <c r="M27" s="61"/>
      <c r="N27" s="61"/>
      <c r="O27" s="60"/>
      <c r="P27" s="60"/>
      <c r="Q27" s="60"/>
    </row>
    <row r="28" spans="1:17" ht="13.8">
      <c r="A28" s="45"/>
      <c r="B28" s="23"/>
      <c r="C28" s="23"/>
      <c r="D28" s="23"/>
      <c r="F28" s="71" t="s">
        <v>62</v>
      </c>
      <c r="G28" s="61"/>
      <c r="H28" s="61"/>
      <c r="I28" s="30" t="s">
        <v>47</v>
      </c>
      <c r="L28" s="61"/>
      <c r="M28" s="71"/>
      <c r="N28" s="61"/>
      <c r="O28" s="60"/>
      <c r="P28" s="60"/>
      <c r="Q28" s="60"/>
    </row>
    <row r="29" spans="1:17" ht="13.8">
      <c r="A29" s="45"/>
      <c r="B29" s="23"/>
      <c r="C29" s="23"/>
      <c r="D29" s="23"/>
      <c r="F29" s="57" t="s">
        <v>37</v>
      </c>
      <c r="G29" s="86" t="s">
        <v>38</v>
      </c>
      <c r="H29" s="61"/>
      <c r="I29" s="89" t="s">
        <v>37</v>
      </c>
      <c r="J29" s="86" t="s">
        <v>38</v>
      </c>
      <c r="K29" s="63"/>
      <c r="L29" s="60"/>
      <c r="M29" s="60"/>
      <c r="N29" s="61"/>
      <c r="O29" s="61"/>
      <c r="P29" s="61"/>
      <c r="Q29" s="61"/>
    </row>
    <row r="30" spans="1:17" ht="15.6">
      <c r="F30" s="84">
        <f>I14</f>
        <v>3953.9338470422517</v>
      </c>
      <c r="G30" s="83">
        <f>J14</f>
        <v>1043.0377880788217</v>
      </c>
      <c r="H30" s="72"/>
      <c r="I30" s="84">
        <f>PV(C10,Q22,-J30)</f>
        <v>7933.4283442115338</v>
      </c>
      <c r="J30" s="83">
        <f>G30</f>
        <v>1043.0377880788217</v>
      </c>
      <c r="K30" s="88" t="s">
        <v>65</v>
      </c>
      <c r="L30" s="72"/>
      <c r="M30" s="72"/>
      <c r="N30" s="72"/>
      <c r="O30" s="72"/>
      <c r="P30" s="72"/>
      <c r="Q30" s="72"/>
    </row>
    <row r="32" spans="1:17" ht="13.8">
      <c r="A32" s="90" t="s">
        <v>60</v>
      </c>
    </row>
    <row r="33" spans="1:17">
      <c r="A33" s="75" t="s">
        <v>1</v>
      </c>
      <c r="B33" s="62">
        <v>0</v>
      </c>
      <c r="C33" s="62">
        <v>1</v>
      </c>
      <c r="D33" s="62">
        <v>2</v>
      </c>
      <c r="E33" s="62">
        <v>3</v>
      </c>
      <c r="F33" s="62">
        <v>4</v>
      </c>
      <c r="G33" s="62">
        <v>5</v>
      </c>
      <c r="H33" s="62">
        <v>6</v>
      </c>
      <c r="I33" s="62">
        <v>7</v>
      </c>
      <c r="J33" s="62">
        <v>8</v>
      </c>
      <c r="K33" s="62">
        <v>9</v>
      </c>
      <c r="L33" s="64">
        <v>10</v>
      </c>
      <c r="M33" s="64">
        <v>11</v>
      </c>
      <c r="N33" s="64">
        <v>12</v>
      </c>
      <c r="O33" s="64">
        <v>13</v>
      </c>
      <c r="P33" s="64">
        <v>14</v>
      </c>
      <c r="Q33" s="65">
        <v>15</v>
      </c>
    </row>
    <row r="34" spans="1:17">
      <c r="A34" s="76" t="s">
        <v>41</v>
      </c>
      <c r="B34" s="18"/>
      <c r="C34" s="18"/>
      <c r="D34" s="18"/>
      <c r="E34" s="18"/>
      <c r="F34" s="18"/>
      <c r="G34" s="18"/>
      <c r="H34" s="18"/>
      <c r="I34" s="18"/>
      <c r="J34" s="23"/>
      <c r="K34" s="23"/>
      <c r="Q34" s="24"/>
    </row>
    <row r="35" spans="1:17" ht="13.8">
      <c r="A35" s="21" t="s">
        <v>42</v>
      </c>
      <c r="B35" s="49">
        <v>-10000</v>
      </c>
      <c r="C35" s="49">
        <v>5000</v>
      </c>
      <c r="D35" s="49">
        <v>5000</v>
      </c>
      <c r="E35" s="50">
        <v>5000</v>
      </c>
      <c r="F35" s="23"/>
      <c r="G35" s="23"/>
      <c r="H35" s="23"/>
      <c r="I35" s="23"/>
      <c r="J35" s="23"/>
      <c r="K35" s="23"/>
      <c r="Q35" s="24"/>
    </row>
    <row r="36" spans="1:17" ht="13.8">
      <c r="A36" s="77" t="s">
        <v>43</v>
      </c>
      <c r="B36" s="23"/>
      <c r="C36" s="23"/>
      <c r="D36" s="23"/>
      <c r="E36" s="48">
        <v>-10000</v>
      </c>
      <c r="F36" s="49">
        <v>5000</v>
      </c>
      <c r="G36" s="49">
        <v>5000</v>
      </c>
      <c r="H36" s="50">
        <v>5000</v>
      </c>
      <c r="I36" s="23"/>
      <c r="J36" s="23"/>
      <c r="K36" s="23"/>
      <c r="Q36" s="24"/>
    </row>
    <row r="37" spans="1:17" ht="13.8">
      <c r="A37" s="77" t="s">
        <v>44</v>
      </c>
      <c r="B37" s="23"/>
      <c r="C37" s="23"/>
      <c r="D37" s="23"/>
      <c r="E37" s="23"/>
      <c r="F37" s="23"/>
      <c r="G37" s="23"/>
      <c r="H37" s="48">
        <v>-10000</v>
      </c>
      <c r="I37" s="49">
        <v>5000</v>
      </c>
      <c r="J37" s="49">
        <v>5000</v>
      </c>
      <c r="K37" s="51">
        <v>5000</v>
      </c>
      <c r="Q37" s="24"/>
    </row>
    <row r="38" spans="1:17" ht="13.8">
      <c r="A38" s="78" t="s">
        <v>58</v>
      </c>
      <c r="B38" s="23"/>
      <c r="C38" s="23"/>
      <c r="D38" s="23"/>
      <c r="E38" s="23"/>
      <c r="F38" s="23"/>
      <c r="G38" s="23"/>
      <c r="H38" s="61"/>
      <c r="I38" s="61"/>
      <c r="J38" s="61"/>
      <c r="K38" s="48">
        <v>-10000</v>
      </c>
      <c r="L38" s="49">
        <v>5000</v>
      </c>
      <c r="M38" s="49">
        <v>5000</v>
      </c>
      <c r="N38" s="51">
        <v>5000</v>
      </c>
      <c r="Q38" s="24"/>
    </row>
    <row r="39" spans="1:17" ht="13.8">
      <c r="A39" s="79" t="s">
        <v>59</v>
      </c>
      <c r="B39" s="7"/>
      <c r="C39" s="7"/>
      <c r="D39" s="7"/>
      <c r="E39" s="7"/>
      <c r="F39" s="7"/>
      <c r="G39" s="7"/>
      <c r="H39" s="80"/>
      <c r="I39" s="80"/>
      <c r="J39" s="80"/>
      <c r="K39" s="80"/>
      <c r="L39" s="7"/>
      <c r="M39" s="7"/>
      <c r="N39" s="48">
        <v>-10000</v>
      </c>
      <c r="O39" s="49">
        <v>5000</v>
      </c>
      <c r="P39" s="49">
        <v>5000</v>
      </c>
      <c r="Q39" s="51">
        <v>5000</v>
      </c>
    </row>
    <row r="40" spans="1:17" ht="13.8">
      <c r="A40" s="60"/>
      <c r="B40" s="23"/>
      <c r="C40" s="23"/>
      <c r="D40" s="23"/>
      <c r="E40" s="23"/>
      <c r="F40" s="23"/>
      <c r="G40" s="23"/>
      <c r="H40" s="61"/>
      <c r="I40" s="61"/>
      <c r="J40" s="61"/>
      <c r="K40" s="61"/>
    </row>
    <row r="41" spans="1:17" ht="13.8">
      <c r="A41" s="23"/>
      <c r="B41" s="23"/>
      <c r="C41" s="23"/>
      <c r="D41" s="23"/>
      <c r="F41" s="71" t="s">
        <v>62</v>
      </c>
      <c r="G41" s="23"/>
      <c r="H41" s="23"/>
      <c r="I41" s="30" t="s">
        <v>47</v>
      </c>
      <c r="J41" s="23"/>
      <c r="K41" s="23"/>
    </row>
    <row r="42" spans="1:17">
      <c r="A42" s="59"/>
      <c r="B42" s="60"/>
      <c r="C42" s="60"/>
      <c r="D42" s="60"/>
      <c r="F42" s="57" t="s">
        <v>37</v>
      </c>
      <c r="G42" s="91" t="s">
        <v>38</v>
      </c>
      <c r="H42" s="60"/>
      <c r="I42" s="89" t="s">
        <v>37</v>
      </c>
      <c r="J42" s="91" t="s">
        <v>38</v>
      </c>
      <c r="K42" s="63"/>
      <c r="L42" s="60"/>
    </row>
    <row r="43" spans="1:17" ht="15.6">
      <c r="A43" s="60"/>
      <c r="B43" s="71"/>
      <c r="C43" s="60"/>
      <c r="D43" s="60"/>
      <c r="F43" s="84">
        <f>I18</f>
        <v>2434.2599549211245</v>
      </c>
      <c r="G43" s="92">
        <f>J18</f>
        <v>978.85196374622774</v>
      </c>
      <c r="H43" s="60"/>
      <c r="I43" s="84">
        <f>B43+PV(C10,Q33,-J43)</f>
        <v>7445.2258611598827</v>
      </c>
      <c r="J43" s="92">
        <f>G43</f>
        <v>978.85196374622774</v>
      </c>
      <c r="K43" s="88" t="s">
        <v>66</v>
      </c>
      <c r="L43" s="60"/>
    </row>
    <row r="44" spans="1:17" ht="13.8">
      <c r="A44" s="60"/>
      <c r="B44" s="60"/>
      <c r="C44" s="60"/>
      <c r="D44" s="60"/>
      <c r="E44" s="71"/>
      <c r="F44" s="60"/>
      <c r="G44" s="60"/>
      <c r="H44" s="60"/>
      <c r="I44" s="60"/>
      <c r="J44" s="60"/>
      <c r="K44" s="60"/>
      <c r="L44" s="60"/>
    </row>
    <row r="45" spans="1:17" ht="13.8">
      <c r="A45" s="87" t="s">
        <v>64</v>
      </c>
      <c r="B45" s="60"/>
      <c r="C45" s="60"/>
      <c r="D45" s="60"/>
      <c r="E45" s="60"/>
      <c r="F45" s="60"/>
      <c r="G45" s="60"/>
      <c r="H45" s="71"/>
      <c r="I45" s="60"/>
      <c r="J45" s="60"/>
      <c r="K45" s="60"/>
      <c r="L45" s="60"/>
    </row>
    <row r="46" spans="1:17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7" ht="13.8">
      <c r="A47" s="87" t="s">
        <v>67</v>
      </c>
      <c r="B47" s="87"/>
      <c r="C47" s="87"/>
      <c r="D47" s="87"/>
      <c r="E47" s="87"/>
      <c r="F47" s="87"/>
      <c r="G47" s="87"/>
      <c r="H47" s="87"/>
      <c r="I47" s="87"/>
      <c r="J47" s="60"/>
      <c r="K47" s="60"/>
      <c r="L47" s="60"/>
    </row>
    <row r="48" spans="1:17" ht="13.8">
      <c r="A48" s="87" t="s">
        <v>68</v>
      </c>
      <c r="B48" s="87"/>
      <c r="C48" s="71"/>
      <c r="D48" s="71"/>
      <c r="E48" s="71"/>
      <c r="F48" s="87"/>
      <c r="G48" s="87"/>
      <c r="H48" s="87" t="s">
        <v>46</v>
      </c>
      <c r="I48" s="87"/>
      <c r="J48" s="60"/>
      <c r="K48" s="60"/>
      <c r="L48" s="60"/>
    </row>
    <row r="49" spans="1:12" ht="13.8">
      <c r="A49" s="87" t="s">
        <v>69</v>
      </c>
      <c r="B49" s="60"/>
      <c r="C49" s="60"/>
      <c r="D49" s="60"/>
      <c r="E49" s="60"/>
      <c r="F49" s="71"/>
      <c r="G49" s="71"/>
      <c r="H49" s="71"/>
      <c r="I49" s="60"/>
      <c r="J49" s="60"/>
      <c r="K49" s="45" t="s">
        <v>46</v>
      </c>
      <c r="L49" s="60"/>
    </row>
    <row r="50" spans="1:12" ht="13.8">
      <c r="A50" s="87" t="s">
        <v>70</v>
      </c>
      <c r="B50" s="60"/>
      <c r="C50" s="60"/>
      <c r="D50" s="60"/>
      <c r="E50" s="60"/>
      <c r="F50" s="60"/>
      <c r="G50" s="60"/>
      <c r="H50" s="60"/>
      <c r="I50" s="71"/>
      <c r="J50" s="71"/>
      <c r="K50" s="71"/>
      <c r="L50" s="60"/>
    </row>
    <row r="51" spans="1:1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3.8">
      <c r="A53" s="60"/>
      <c r="B53" s="60"/>
      <c r="C53" s="74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3.8">
      <c r="A54" s="60"/>
      <c r="B54" s="60"/>
      <c r="C54" s="60"/>
      <c r="D54" s="60"/>
      <c r="E54" s="60"/>
      <c r="F54" s="74"/>
      <c r="G54" s="60"/>
      <c r="H54" s="60"/>
      <c r="I54" s="60"/>
      <c r="J54" s="60"/>
      <c r="K54" s="60"/>
      <c r="L54" s="60"/>
    </row>
    <row r="55" spans="1:12" ht="13.8">
      <c r="A55" s="60"/>
      <c r="B55" s="60"/>
      <c r="C55" s="60"/>
      <c r="D55" s="60"/>
      <c r="E55" s="60"/>
      <c r="F55" s="60"/>
      <c r="G55" s="60"/>
      <c r="H55" s="60"/>
      <c r="I55" s="74"/>
      <c r="J55" s="60"/>
      <c r="K55" s="60"/>
      <c r="L55" s="60"/>
    </row>
    <row r="56" spans="1:1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>
      <c r="A57" s="58"/>
      <c r="B57" s="23"/>
      <c r="C57" s="23"/>
      <c r="D57" s="23"/>
      <c r="E57" s="53" t="s">
        <v>54</v>
      </c>
      <c r="F57" s="23"/>
      <c r="G57" s="23"/>
      <c r="H57" s="23"/>
      <c r="I57" s="23"/>
      <c r="J57" s="23"/>
      <c r="K57" s="23"/>
    </row>
    <row r="58" spans="1:12">
      <c r="A58" s="23"/>
      <c r="B58" s="20"/>
      <c r="C58" s="23"/>
      <c r="D58" s="23"/>
      <c r="E58" s="23"/>
      <c r="F58" s="23"/>
      <c r="G58" s="23"/>
      <c r="H58" s="23"/>
      <c r="I58" s="23"/>
      <c r="J58" s="23"/>
      <c r="K58" s="23"/>
    </row>
    <row r="59" spans="1:12">
      <c r="A59" s="23"/>
      <c r="B59" s="20"/>
      <c r="C59" s="23"/>
      <c r="D59" s="23"/>
      <c r="E59" s="23"/>
      <c r="F59" s="23"/>
      <c r="G59" s="23"/>
      <c r="H59" s="23"/>
      <c r="I59" s="23"/>
      <c r="J59" s="23"/>
      <c r="K59" s="23"/>
    </row>
    <row r="60" spans="1:12">
      <c r="A60" s="23"/>
      <c r="B60" s="20"/>
      <c r="C60" s="23"/>
      <c r="D60" s="23"/>
      <c r="E60" s="23"/>
      <c r="F60" s="23"/>
      <c r="G60" s="23"/>
      <c r="H60" s="23"/>
      <c r="I60" s="23"/>
      <c r="J60" s="23"/>
      <c r="K60" s="23"/>
    </row>
    <row r="61" spans="1:12" ht="13.8">
      <c r="A61" s="23"/>
      <c r="B61" s="71"/>
      <c r="C61" s="23"/>
      <c r="D61" s="23"/>
      <c r="E61" s="23"/>
      <c r="F61" s="23"/>
      <c r="G61" s="23"/>
      <c r="H61" s="23"/>
      <c r="I61" s="23"/>
      <c r="J61" s="23"/>
      <c r="K61" s="23"/>
    </row>
    <row r="62" spans="1:1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2">
      <c r="A63" s="58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2">
      <c r="A64" s="45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45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7.399999999999999">
      <c r="A66" s="23"/>
      <c r="B66" s="67"/>
      <c r="C66" s="66"/>
      <c r="D66" s="23"/>
      <c r="E66" s="23"/>
      <c r="F66" s="23"/>
      <c r="G66" s="23"/>
      <c r="H66" s="23"/>
      <c r="I66" s="23"/>
      <c r="J66" s="23"/>
      <c r="K66" s="23"/>
    </row>
    <row r="67" spans="1:11" ht="17.399999999999999">
      <c r="A67" s="23"/>
      <c r="B67" s="66"/>
      <c r="C67" s="68"/>
      <c r="D67" s="23"/>
      <c r="E67" s="23"/>
      <c r="F67" s="23"/>
      <c r="G67" s="23"/>
      <c r="H67" s="23"/>
      <c r="I67" s="23"/>
      <c r="J67" s="23"/>
      <c r="K67" s="23"/>
    </row>
    <row r="68" spans="1:11" ht="17.399999999999999">
      <c r="A68" s="23"/>
      <c r="B68" s="66"/>
      <c r="C68" s="69"/>
      <c r="D68" s="23"/>
      <c r="E68" s="23"/>
      <c r="F68" s="23"/>
      <c r="G68" s="23"/>
      <c r="H68" s="23"/>
      <c r="I68" s="23"/>
      <c r="J68" s="23"/>
      <c r="K68" s="23"/>
    </row>
    <row r="69" spans="1:11" ht="13.8" customHeight="1">
      <c r="A69" s="23"/>
      <c r="B69" s="66"/>
      <c r="C69" s="70"/>
      <c r="D69" s="23"/>
      <c r="E69" s="23"/>
      <c r="F69" s="23"/>
      <c r="G69" s="23"/>
      <c r="H69" s="23"/>
      <c r="I69" s="23"/>
      <c r="J69" s="23"/>
      <c r="K69" s="23"/>
    </row>
    <row r="70" spans="1:1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</sheetData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Eksempel  4. 1</vt:lpstr>
      <vt:lpstr>4.1. Valg mellem kæder</vt:lpstr>
      <vt:lpstr>'Eksempel  4. 1'!Udskriftsområde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2003-06-27T08:39:45Z</cp:lastPrinted>
  <dcterms:created xsi:type="dcterms:W3CDTF">2003-05-21T13:55:30Z</dcterms:created>
  <dcterms:modified xsi:type="dcterms:W3CDTF">2013-10-16T10:32:34Z</dcterms:modified>
</cp:coreProperties>
</file>