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5\"/>
    </mc:Choice>
  </mc:AlternateContent>
  <xr:revisionPtr revIDLastSave="0" documentId="8_{6743F320-03A4-486A-9954-87FE87015DF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Opg 5.4 Figur 1" sheetId="6" r:id="rId1"/>
    <sheet name="Opg 5.4 Figur 2 &amp; 3" sheetId="7" r:id="rId2"/>
    <sheet name="Opg 5.4.3 Passiv prognose" sheetId="3" r:id="rId3"/>
    <sheet name="Opg 5.4.3 Aktivt 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6" l="1"/>
  <c r="A29" i="5" l="1"/>
  <c r="A28" i="5"/>
  <c r="A27" i="5"/>
  <c r="A26" i="5"/>
  <c r="A25" i="5"/>
  <c r="A24" i="5"/>
  <c r="A23" i="5"/>
  <c r="A22" i="5"/>
  <c r="G17" i="5"/>
  <c r="G6" i="6"/>
  <c r="G7" i="6"/>
  <c r="G8" i="6"/>
  <c r="G10" i="6" s="1"/>
  <c r="G13" i="6" s="1"/>
  <c r="G9" i="6"/>
  <c r="F10" i="6"/>
  <c r="G11" i="6"/>
  <c r="F12" i="6"/>
  <c r="F13" i="6" s="1"/>
  <c r="E10" i="6"/>
  <c r="D10" i="6"/>
  <c r="C10" i="6"/>
  <c r="C12" i="6" s="1"/>
  <c r="D12" i="6" l="1"/>
  <c r="D13" i="6" s="1"/>
  <c r="E12" i="6"/>
  <c r="E13" i="6" s="1"/>
  <c r="C13" i="6"/>
</calcChain>
</file>

<file path=xl/sharedStrings.xml><?xml version="1.0" encoding="utf-8"?>
<sst xmlns="http://schemas.openxmlformats.org/spreadsheetml/2006/main" count="116" uniqueCount="71">
  <si>
    <t>D</t>
  </si>
  <si>
    <t>C</t>
  </si>
  <si>
    <t>B</t>
  </si>
  <si>
    <t>A</t>
  </si>
  <si>
    <t>Stigning i indkøbspriser</t>
  </si>
  <si>
    <t>Salgsprisafvigelser</t>
  </si>
  <si>
    <t>Reklame</t>
  </si>
  <si>
    <t>Varesalg i alt netto</t>
  </si>
  <si>
    <t>Salgspris-afvigelser</t>
  </si>
  <si>
    <t>Grossister</t>
  </si>
  <si>
    <t>Detailsalg</t>
  </si>
  <si>
    <t>Flådeejere</t>
  </si>
  <si>
    <t>Bruttoavance procent på prisliste-priser</t>
  </si>
  <si>
    <t>Produkt grupper</t>
  </si>
  <si>
    <t>Salgsindsats</t>
  </si>
  <si>
    <t>Produktgruppe</t>
  </si>
  <si>
    <t>- Vareforbrug</t>
  </si>
  <si>
    <t>Kampagnen vil koste</t>
  </si>
  <si>
    <t>Varegruppe D</t>
  </si>
  <si>
    <t>En udvidet kampagne vil koste</t>
  </si>
  <si>
    <t>Mulighed 2</t>
  </si>
  <si>
    <t>Mulighed 1</t>
  </si>
  <si>
    <t>Varegruppe C (2 muligheder)</t>
  </si>
  <si>
    <t>Varegruppe B</t>
  </si>
  <si>
    <t>Varegruppe A</t>
  </si>
  <si>
    <t xml:space="preserve"> - Reklamemidler</t>
  </si>
  <si>
    <t xml:space="preserve"> - Varegruppe D</t>
  </si>
  <si>
    <t xml:space="preserve"> - Varegruppe C</t>
  </si>
  <si>
    <t xml:space="preserve"> - Varegruppe B</t>
  </si>
  <si>
    <t xml:space="preserve"> - Varegruppe A</t>
  </si>
  <si>
    <t xml:space="preserve"> - Grossistsalg</t>
  </si>
  <si>
    <t xml:space="preserve"> - Detailsalg</t>
  </si>
  <si>
    <t xml:space="preserve"> - Flådeejere</t>
  </si>
  <si>
    <t>Prognosedata for ændring i solgte mængder fra 2022 til 2023:</t>
  </si>
  <si>
    <t>Prognosedata for ændring i indkøbspriser fra 2022 til 2023:</t>
  </si>
  <si>
    <t xml:space="preserve">En målrette kampagne er planlagt til at øge salget af denne varegruppe med </t>
  </si>
  <si>
    <t xml:space="preserve">En målrette kampagne er planlagt til at øge salget af den afsatte mængde med </t>
  </si>
  <si>
    <t>Vareforbrugs-procent 2022</t>
  </si>
  <si>
    <t>Vareforbrugs-procent 2023</t>
  </si>
  <si>
    <t>Aktivitetsbudget for 2023, passiv prognose</t>
  </si>
  <si>
    <t>Markedsføringsbidrag</t>
  </si>
  <si>
    <t>Aktivitetsbudget for 2023, aktiv prognose</t>
  </si>
  <si>
    <t>Virksomhedens økonomistyring</t>
  </si>
  <si>
    <t>Car &amp; Lorry A/S</t>
  </si>
  <si>
    <t>Figur 2. Prognosedata for 2023.</t>
  </si>
  <si>
    <t>Handlingsforeslag</t>
  </si>
  <si>
    <t>kr.</t>
  </si>
  <si>
    <t>Bruttoavance-procent i 2023</t>
  </si>
  <si>
    <t>Rabat/pristillæg % per kundegruppe</t>
  </si>
  <si>
    <t>Opdatering af bruttoavanceprocenten for 2023 jævnfør budgetforudsætninger</t>
  </si>
  <si>
    <t>Lønsomhedsberegning for foreslåede ændringer i handlingsprogram for 2023</t>
  </si>
  <si>
    <t>Bruttoavance procent på prislistepriser</t>
  </si>
  <si>
    <t>Bruttoavance i % af omsætning</t>
  </si>
  <si>
    <t xml:space="preserve">Bruttoavance </t>
  </si>
  <si>
    <t>Bruttoavance</t>
  </si>
  <si>
    <t>Bruttoavance i % af nettoomsætning</t>
  </si>
  <si>
    <t xml:space="preserve">Vareforbrug </t>
  </si>
  <si>
    <t>Mer-markedsførings-bidrag</t>
  </si>
  <si>
    <t>Autoforhandlere og mekanikere</t>
  </si>
  <si>
    <t>Figur 1. Bruttoavanceregnskab for 2022 samt oplysning om reklameindsats pr. produktgruppe (beløb i 1.000 kr.)</t>
  </si>
  <si>
    <t>Produktgrupper</t>
  </si>
  <si>
    <t>Bilforhandlere og mekanikere</t>
  </si>
  <si>
    <t xml:space="preserve"> - Bilforhandlere og mekanikere</t>
  </si>
  <si>
    <t xml:space="preserve">En målrettet kampagne er planlagt til at øge salget af denne varegruppe med </t>
  </si>
  <si>
    <t>Varesalg netto</t>
  </si>
  <si>
    <t>Varesalg netto pr. produktgruppe</t>
  </si>
  <si>
    <t>Mer-bruttoavance</t>
  </si>
  <si>
    <t>Figur 3. Forslag til handlingsalternativer for 2023.</t>
  </si>
  <si>
    <t>Varesalg i alt brutto</t>
  </si>
  <si>
    <t>En udvidet kampagne er planlagt til at øge salget af denne varegruppe med</t>
  </si>
  <si>
    <t>Vejledende løsningsskitse for spørgsmål 5.4.3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</si>
</sst>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693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C00000"/>
      <name val="Calibri"/>
      <family val="2"/>
      <scheme val="minor"/>
    </font>
    <font>
      <sz val="14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sz val="12"/>
      <color rgb="FF006932"/>
      <name val="Calibri"/>
      <family val="2"/>
    </font>
    <font>
      <sz val="11"/>
      <color rgb="FFFF0000"/>
      <name val="Calibri"/>
      <family val="2"/>
    </font>
    <font>
      <b/>
      <i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E5F0EA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/>
      <diagonal/>
    </border>
    <border>
      <left style="thin">
        <color rgb="FF006932"/>
      </left>
      <right/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/>
      <bottom/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/>
      <diagonal/>
    </border>
    <border>
      <left style="thin">
        <color rgb="FF006932"/>
      </left>
      <right/>
      <top/>
      <bottom/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 style="thin">
        <color indexed="64"/>
      </top>
      <bottom/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indexed="64"/>
      </top>
      <bottom/>
      <diagonal/>
    </border>
    <border>
      <left style="thin">
        <color rgb="FF006932"/>
      </left>
      <right style="thin">
        <color rgb="FF006932"/>
      </right>
      <top style="thin">
        <color indexed="64"/>
      </top>
      <bottom/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/>
      <right style="medium">
        <color rgb="FF006932"/>
      </right>
      <top/>
      <bottom/>
      <diagonal/>
    </border>
    <border>
      <left/>
      <right/>
      <top/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 style="thin">
        <color indexed="64"/>
      </left>
      <right/>
      <top/>
      <bottom style="medium">
        <color rgb="FF006932"/>
      </bottom>
      <diagonal/>
    </border>
    <border>
      <left style="thin">
        <color rgb="FF006932"/>
      </left>
      <right/>
      <top style="thin">
        <color indexed="64"/>
      </top>
      <bottom/>
      <diagonal/>
    </border>
    <border>
      <left style="thin">
        <color rgb="FF006932"/>
      </left>
      <right/>
      <top/>
      <bottom style="medium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/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auto="1"/>
      </right>
      <top/>
      <bottom style="medium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indexed="64"/>
      </bottom>
      <diagonal/>
    </border>
    <border>
      <left/>
      <right/>
      <top style="medium">
        <color rgb="FF006932"/>
      </top>
      <bottom style="thin">
        <color indexed="64"/>
      </bottom>
      <diagonal/>
    </border>
    <border>
      <left/>
      <right style="medium">
        <color rgb="FF006932"/>
      </right>
      <top style="medium">
        <color rgb="FF006932"/>
      </top>
      <bottom style="thin">
        <color indexed="64"/>
      </bottom>
      <diagonal/>
    </border>
    <border>
      <left style="medium">
        <color rgb="FF006932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693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00">
    <xf numFmtId="0" fontId="0" fillId="0" borderId="0" xfId="0"/>
    <xf numFmtId="0" fontId="3" fillId="2" borderId="0" xfId="0" applyFont="1" applyFill="1"/>
    <xf numFmtId="0" fontId="4" fillId="2" borderId="0" xfId="2" applyFont="1" applyFill="1"/>
    <xf numFmtId="0" fontId="5" fillId="2" borderId="0" xfId="2" applyFont="1" applyFill="1"/>
    <xf numFmtId="0" fontId="7" fillId="7" borderId="0" xfId="2" applyFont="1" applyFill="1"/>
    <xf numFmtId="0" fontId="8" fillId="2" borderId="0" xfId="2" applyFont="1" applyFill="1"/>
    <xf numFmtId="9" fontId="8" fillId="2" borderId="0" xfId="1" applyFont="1" applyFill="1"/>
    <xf numFmtId="0" fontId="4" fillId="2" borderId="0" xfId="2" applyFont="1" applyFill="1" applyAlignment="1">
      <alignment vertical="top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/>
    </xf>
    <xf numFmtId="0" fontId="9" fillId="0" borderId="11" xfId="2" applyFont="1" applyBorder="1"/>
    <xf numFmtId="0" fontId="9" fillId="7" borderId="12" xfId="2" applyFont="1" applyFill="1" applyBorder="1" applyAlignment="1">
      <alignment horizontal="center"/>
    </xf>
    <xf numFmtId="0" fontId="9" fillId="7" borderId="0" xfId="2" quotePrefix="1" applyFont="1" applyFill="1"/>
    <xf numFmtId="0" fontId="9" fillId="7" borderId="14" xfId="2" applyFont="1" applyFill="1" applyBorder="1"/>
    <xf numFmtId="0" fontId="9" fillId="7" borderId="16" xfId="2" applyFont="1" applyFill="1" applyBorder="1"/>
    <xf numFmtId="0" fontId="9" fillId="7" borderId="15" xfId="2" applyFont="1" applyFill="1" applyBorder="1"/>
    <xf numFmtId="0" fontId="9" fillId="7" borderId="17" xfId="2" applyFont="1" applyFill="1" applyBorder="1"/>
    <xf numFmtId="0" fontId="9" fillId="0" borderId="18" xfId="2" applyFont="1" applyBorder="1"/>
    <xf numFmtId="164" fontId="9" fillId="7" borderId="15" xfId="2" applyNumberFormat="1" applyFont="1" applyFill="1" applyBorder="1" applyAlignment="1">
      <alignment horizontal="center" vertical="center"/>
    </xf>
    <xf numFmtId="164" fontId="9" fillId="7" borderId="16" xfId="2" applyNumberFormat="1" applyFont="1" applyFill="1" applyBorder="1" applyAlignment="1">
      <alignment horizontal="center" vertical="center"/>
    </xf>
    <xf numFmtId="3" fontId="9" fillId="7" borderId="15" xfId="2" applyNumberFormat="1" applyFont="1" applyFill="1" applyBorder="1" applyAlignment="1">
      <alignment horizontal="center" vertical="center"/>
    </xf>
    <xf numFmtId="3" fontId="9" fillId="7" borderId="10" xfId="2" applyNumberFormat="1" applyFont="1" applyFill="1" applyBorder="1" applyAlignment="1">
      <alignment horizontal="center" vertical="center"/>
    </xf>
    <xf numFmtId="3" fontId="9" fillId="7" borderId="16" xfId="2" applyNumberFormat="1" applyFont="1" applyFill="1" applyBorder="1" applyAlignment="1">
      <alignment horizontal="center" vertical="center"/>
    </xf>
    <xf numFmtId="3" fontId="9" fillId="7" borderId="6" xfId="2" applyNumberFormat="1" applyFont="1" applyFill="1" applyBorder="1" applyAlignment="1">
      <alignment horizontal="center" vertical="center"/>
    </xf>
    <xf numFmtId="3" fontId="9" fillId="3" borderId="10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  <xf numFmtId="3" fontId="9" fillId="7" borderId="17" xfId="2" applyNumberFormat="1" applyFont="1" applyFill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/>
    </xf>
    <xf numFmtId="164" fontId="9" fillId="3" borderId="7" xfId="2" applyNumberFormat="1" applyFont="1" applyFill="1" applyBorder="1" applyAlignment="1">
      <alignment horizontal="center" vertical="center"/>
    </xf>
    <xf numFmtId="0" fontId="11" fillId="2" borderId="0" xfId="2" applyFont="1" applyFill="1"/>
    <xf numFmtId="9" fontId="11" fillId="2" borderId="0" xfId="2" applyNumberFormat="1" applyFont="1" applyFill="1"/>
    <xf numFmtId="9" fontId="4" fillId="2" borderId="0" xfId="2" applyNumberFormat="1" applyFont="1" applyFill="1"/>
    <xf numFmtId="0" fontId="9" fillId="7" borderId="2" xfId="2" applyFont="1" applyFill="1" applyBorder="1" applyAlignment="1">
      <alignment horizontal="left"/>
    </xf>
    <xf numFmtId="0" fontId="9" fillId="7" borderId="0" xfId="2" quotePrefix="1" applyFont="1" applyFill="1" applyAlignment="1">
      <alignment horizontal="left"/>
    </xf>
    <xf numFmtId="9" fontId="9" fillId="7" borderId="0" xfId="2" applyNumberFormat="1" applyFont="1" applyFill="1"/>
    <xf numFmtId="0" fontId="9" fillId="7" borderId="0" xfId="2" applyFont="1" applyFill="1"/>
    <xf numFmtId="0" fontId="8" fillId="0" borderId="0" xfId="2" applyFont="1"/>
    <xf numFmtId="0" fontId="9" fillId="0" borderId="0" xfId="2" applyFont="1"/>
    <xf numFmtId="0" fontId="9" fillId="2" borderId="0" xfId="2" applyFont="1" applyFill="1"/>
    <xf numFmtId="0" fontId="6" fillId="2" borderId="0" xfId="2" applyFont="1" applyFill="1"/>
    <xf numFmtId="0" fontId="14" fillId="2" borderId="0" xfId="2" applyFont="1" applyFill="1"/>
    <xf numFmtId="3" fontId="4" fillId="2" borderId="0" xfId="2" applyNumberFormat="1" applyFont="1" applyFill="1"/>
    <xf numFmtId="9" fontId="9" fillId="0" borderId="0" xfId="2" applyNumberFormat="1" applyFont="1"/>
    <xf numFmtId="9" fontId="9" fillId="2" borderId="0" xfId="1" applyFont="1" applyFill="1"/>
    <xf numFmtId="9" fontId="9" fillId="2" borderId="0" xfId="2" applyNumberFormat="1" applyFont="1" applyFill="1"/>
    <xf numFmtId="9" fontId="9" fillId="0" borderId="22" xfId="3" applyFont="1" applyFill="1" applyBorder="1" applyAlignment="1">
      <alignment horizontal="center" vertical="center"/>
    </xf>
    <xf numFmtId="9" fontId="9" fillId="0" borderId="13" xfId="3" applyFont="1" applyFill="1" applyBorder="1" applyAlignment="1">
      <alignment horizontal="center" vertical="center"/>
    </xf>
    <xf numFmtId="9" fontId="9" fillId="0" borderId="23" xfId="3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 wrapText="1"/>
    </xf>
    <xf numFmtId="0" fontId="9" fillId="0" borderId="9" xfId="2" applyFont="1" applyBorder="1"/>
    <xf numFmtId="0" fontId="4" fillId="0" borderId="0" xfId="2" applyFont="1"/>
    <xf numFmtId="0" fontId="10" fillId="8" borderId="25" xfId="0" applyFont="1" applyFill="1" applyBorder="1" applyAlignment="1">
      <alignment horizontal="center" vertical="center" wrapText="1"/>
    </xf>
    <xf numFmtId="3" fontId="9" fillId="4" borderId="0" xfId="2" applyNumberFormat="1" applyFont="1" applyFill="1"/>
    <xf numFmtId="3" fontId="9" fillId="4" borderId="26" xfId="2" applyNumberFormat="1" applyFont="1" applyFill="1" applyBorder="1"/>
    <xf numFmtId="164" fontId="9" fillId="4" borderId="0" xfId="2" applyNumberFormat="1" applyFont="1" applyFill="1"/>
    <xf numFmtId="164" fontId="9" fillId="4" borderId="26" xfId="2" applyNumberFormat="1" applyFont="1" applyFill="1" applyBorder="1"/>
    <xf numFmtId="164" fontId="9" fillId="4" borderId="27" xfId="2" applyNumberFormat="1" applyFont="1" applyFill="1" applyBorder="1"/>
    <xf numFmtId="164" fontId="9" fillId="4" borderId="28" xfId="2" applyNumberFormat="1" applyFont="1" applyFill="1" applyBorder="1"/>
    <xf numFmtId="3" fontId="9" fillId="6" borderId="6" xfId="2" applyNumberFormat="1" applyFont="1" applyFill="1" applyBorder="1"/>
    <xf numFmtId="0" fontId="10" fillId="8" borderId="29" xfId="0" applyFont="1" applyFill="1" applyBorder="1" applyAlignment="1">
      <alignment horizontal="center" vertical="center" wrapText="1"/>
    </xf>
    <xf numFmtId="3" fontId="9" fillId="6" borderId="13" xfId="2" applyNumberFormat="1" applyFont="1" applyFill="1" applyBorder="1"/>
    <xf numFmtId="3" fontId="9" fillId="5" borderId="31" xfId="2" applyNumberFormat="1" applyFont="1" applyFill="1" applyBorder="1"/>
    <xf numFmtId="3" fontId="9" fillId="5" borderId="16" xfId="2" applyNumberFormat="1" applyFont="1" applyFill="1" applyBorder="1"/>
    <xf numFmtId="3" fontId="9" fillId="4" borderId="16" xfId="2" applyNumberFormat="1" applyFont="1" applyFill="1" applyBorder="1"/>
    <xf numFmtId="164" fontId="9" fillId="4" borderId="16" xfId="2" applyNumberFormat="1" applyFont="1" applyFill="1" applyBorder="1"/>
    <xf numFmtId="164" fontId="9" fillId="4" borderId="32" xfId="2" applyNumberFormat="1" applyFont="1" applyFill="1" applyBorder="1"/>
    <xf numFmtId="3" fontId="9" fillId="6" borderId="22" xfId="2" applyNumberFormat="1" applyFont="1" applyFill="1" applyBorder="1"/>
    <xf numFmtId="3" fontId="9" fillId="5" borderId="13" xfId="2" applyNumberFormat="1" applyFont="1" applyFill="1" applyBorder="1"/>
    <xf numFmtId="0" fontId="9" fillId="6" borderId="0" xfId="2" applyFont="1" applyFill="1"/>
    <xf numFmtId="0" fontId="10" fillId="8" borderId="33" xfId="0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/>
    </xf>
    <xf numFmtId="0" fontId="9" fillId="6" borderId="12" xfId="2" applyFont="1" applyFill="1" applyBorder="1" applyAlignment="1">
      <alignment horizontal="center"/>
    </xf>
    <xf numFmtId="0" fontId="6" fillId="6" borderId="11" xfId="2" applyFont="1" applyFill="1" applyBorder="1"/>
    <xf numFmtId="0" fontId="6" fillId="2" borderId="34" xfId="2" applyFont="1" applyFill="1" applyBorder="1" applyAlignment="1">
      <alignment vertical="top"/>
    </xf>
    <xf numFmtId="0" fontId="6" fillId="2" borderId="34" xfId="2" applyFont="1" applyFill="1" applyBorder="1"/>
    <xf numFmtId="3" fontId="6" fillId="0" borderId="35" xfId="2" applyNumberFormat="1" applyFont="1" applyBorder="1"/>
    <xf numFmtId="0" fontId="9" fillId="6" borderId="14" xfId="2" applyFont="1" applyFill="1" applyBorder="1"/>
    <xf numFmtId="0" fontId="9" fillId="2" borderId="36" xfId="2" applyFont="1" applyFill="1" applyBorder="1"/>
    <xf numFmtId="3" fontId="9" fillId="2" borderId="36" xfId="2" applyNumberFormat="1" applyFont="1" applyFill="1" applyBorder="1"/>
    <xf numFmtId="3" fontId="9" fillId="0" borderId="37" xfId="2" applyNumberFormat="1" applyFont="1" applyBorder="1"/>
    <xf numFmtId="0" fontId="6" fillId="0" borderId="14" xfId="2" applyFont="1" applyBorder="1"/>
    <xf numFmtId="0" fontId="6" fillId="0" borderId="36" xfId="2" applyFont="1" applyBorder="1"/>
    <xf numFmtId="0" fontId="9" fillId="0" borderId="12" xfId="2" applyFont="1" applyBorder="1"/>
    <xf numFmtId="3" fontId="9" fillId="0" borderId="13" xfId="2" applyNumberFormat="1" applyFont="1" applyBorder="1"/>
    <xf numFmtId="3" fontId="6" fillId="0" borderId="37" xfId="2" applyNumberFormat="1" applyFont="1" applyBorder="1"/>
    <xf numFmtId="0" fontId="9" fillId="6" borderId="12" xfId="2" applyFont="1" applyFill="1" applyBorder="1"/>
    <xf numFmtId="0" fontId="9" fillId="6" borderId="38" xfId="2" applyFont="1" applyFill="1" applyBorder="1"/>
    <xf numFmtId="3" fontId="9" fillId="6" borderId="39" xfId="2" applyNumberFormat="1" applyFont="1" applyFill="1" applyBorder="1"/>
    <xf numFmtId="3" fontId="15" fillId="6" borderId="39" xfId="2" applyNumberFormat="1" applyFont="1" applyFill="1" applyBorder="1"/>
    <xf numFmtId="0" fontId="9" fillId="6" borderId="9" xfId="2" applyFont="1" applyFill="1" applyBorder="1"/>
    <xf numFmtId="3" fontId="9" fillId="4" borderId="15" xfId="2" applyNumberFormat="1" applyFont="1" applyFill="1" applyBorder="1"/>
    <xf numFmtId="3" fontId="9" fillId="4" borderId="39" xfId="2" applyNumberFormat="1" applyFont="1" applyFill="1" applyBorder="1"/>
    <xf numFmtId="3" fontId="9" fillId="6" borderId="10" xfId="2" applyNumberFormat="1" applyFont="1" applyFill="1" applyBorder="1"/>
    <xf numFmtId="3" fontId="9" fillId="4" borderId="38" xfId="2" applyNumberFormat="1" applyFont="1" applyFill="1" applyBorder="1"/>
    <xf numFmtId="3" fontId="9" fillId="4" borderId="40" xfId="2" applyNumberFormat="1" applyFont="1" applyFill="1" applyBorder="1"/>
    <xf numFmtId="3" fontId="9" fillId="4" borderId="17" xfId="2" applyNumberFormat="1" applyFont="1" applyFill="1" applyBorder="1"/>
    <xf numFmtId="3" fontId="9" fillId="4" borderId="41" xfId="2" applyNumberFormat="1" applyFont="1" applyFill="1" applyBorder="1"/>
    <xf numFmtId="3" fontId="13" fillId="6" borderId="17" xfId="2" applyNumberFormat="1" applyFont="1" applyFill="1" applyBorder="1"/>
    <xf numFmtId="3" fontId="9" fillId="4" borderId="37" xfId="2" applyNumberFormat="1" applyFont="1" applyFill="1" applyBorder="1"/>
    <xf numFmtId="164" fontId="6" fillId="0" borderId="37" xfId="2" applyNumberFormat="1" applyFont="1" applyBorder="1"/>
    <xf numFmtId="0" fontId="16" fillId="2" borderId="0" xfId="2" applyFont="1" applyFill="1"/>
    <xf numFmtId="3" fontId="8" fillId="2" borderId="0" xfId="2" applyNumberFormat="1" applyFont="1" applyFill="1"/>
    <xf numFmtId="165" fontId="9" fillId="0" borderId="0" xfId="4" applyNumberFormat="1" applyFont="1" applyFill="1" applyBorder="1"/>
    <xf numFmtId="3" fontId="9" fillId="0" borderId="0" xfId="2" applyNumberFormat="1" applyFont="1"/>
    <xf numFmtId="165" fontId="6" fillId="0" borderId="0" xfId="2" applyNumberFormat="1" applyFont="1"/>
    <xf numFmtId="3" fontId="10" fillId="8" borderId="3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3" fontId="10" fillId="8" borderId="8" xfId="0" applyNumberFormat="1" applyFont="1" applyFill="1" applyBorder="1" applyAlignment="1">
      <alignment horizontal="center" vertical="center" wrapText="1"/>
    </xf>
    <xf numFmtId="3" fontId="9" fillId="0" borderId="39" xfId="2" applyNumberFormat="1" applyFont="1" applyBorder="1"/>
    <xf numFmtId="49" fontId="10" fillId="8" borderId="3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49" fontId="10" fillId="8" borderId="5" xfId="0" applyNumberFormat="1" applyFont="1" applyFill="1" applyBorder="1" applyAlignment="1">
      <alignment horizontal="center" vertical="center" wrapText="1"/>
    </xf>
    <xf numFmtId="3" fontId="9" fillId="6" borderId="16" xfId="2" applyNumberFormat="1" applyFont="1" applyFill="1" applyBorder="1"/>
    <xf numFmtId="49" fontId="10" fillId="8" borderId="8" xfId="0" applyNumberFormat="1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/>
    </xf>
    <xf numFmtId="3" fontId="9" fillId="5" borderId="39" xfId="2" applyNumberFormat="1" applyFont="1" applyFill="1" applyBorder="1"/>
    <xf numFmtId="0" fontId="6" fillId="0" borderId="38" xfId="2" applyFont="1" applyBorder="1"/>
    <xf numFmtId="0" fontId="6" fillId="0" borderId="9" xfId="2" applyFont="1" applyBorder="1"/>
    <xf numFmtId="164" fontId="6" fillId="0" borderId="39" xfId="2" applyNumberFormat="1" applyFont="1" applyBorder="1"/>
    <xf numFmtId="0" fontId="9" fillId="2" borderId="38" xfId="2" applyFont="1" applyFill="1" applyBorder="1"/>
    <xf numFmtId="3" fontId="9" fillId="2" borderId="38" xfId="2" applyNumberFormat="1" applyFont="1" applyFill="1" applyBorder="1"/>
    <xf numFmtId="3" fontId="13" fillId="6" borderId="39" xfId="2" applyNumberFormat="1" applyFont="1" applyFill="1" applyBorder="1"/>
    <xf numFmtId="3" fontId="9" fillId="4" borderId="10" xfId="2" applyNumberFormat="1" applyFont="1" applyFill="1" applyBorder="1"/>
    <xf numFmtId="0" fontId="10" fillId="8" borderId="25" xfId="0" applyFont="1" applyFill="1" applyBorder="1" applyAlignment="1">
      <alignment horizontal="center" vertical="center"/>
    </xf>
    <xf numFmtId="0" fontId="6" fillId="8" borderId="43" xfId="2" applyFont="1" applyFill="1" applyBorder="1"/>
    <xf numFmtId="0" fontId="6" fillId="8" borderId="30" xfId="2" applyFont="1" applyFill="1" applyBorder="1"/>
    <xf numFmtId="9" fontId="6" fillId="2" borderId="23" xfId="1" applyFont="1" applyFill="1" applyBorder="1"/>
    <xf numFmtId="9" fontId="6" fillId="2" borderId="7" xfId="1" applyFont="1" applyFill="1" applyBorder="1"/>
    <xf numFmtId="3" fontId="9" fillId="0" borderId="16" xfId="2" applyNumberFormat="1" applyFont="1" applyBorder="1"/>
    <xf numFmtId="3" fontId="13" fillId="0" borderId="13" xfId="2" applyNumberFormat="1" applyFont="1" applyBorder="1"/>
    <xf numFmtId="3" fontId="15" fillId="0" borderId="37" xfId="2" applyNumberFormat="1" applyFont="1" applyBorder="1"/>
    <xf numFmtId="3" fontId="10" fillId="8" borderId="24" xfId="0" applyNumberFormat="1" applyFont="1" applyFill="1" applyBorder="1" applyAlignment="1">
      <alignment horizontal="center" vertical="center" wrapText="1"/>
    </xf>
    <xf numFmtId="3" fontId="10" fillId="8" borderId="25" xfId="0" applyNumberFormat="1" applyFont="1" applyFill="1" applyBorder="1" applyAlignment="1">
      <alignment horizontal="center" vertical="center" wrapText="1"/>
    </xf>
    <xf numFmtId="9" fontId="6" fillId="2" borderId="32" xfId="1" applyFont="1" applyFill="1" applyBorder="1"/>
    <xf numFmtId="3" fontId="9" fillId="0" borderId="15" xfId="2" applyNumberFormat="1" applyFont="1" applyBorder="1"/>
    <xf numFmtId="3" fontId="13" fillId="0" borderId="16" xfId="2" applyNumberFormat="1" applyFont="1" applyBorder="1"/>
    <xf numFmtId="3" fontId="15" fillId="0" borderId="39" xfId="2" applyNumberFormat="1" applyFont="1" applyBorder="1"/>
    <xf numFmtId="3" fontId="6" fillId="0" borderId="39" xfId="2" applyNumberFormat="1" applyFont="1" applyBorder="1"/>
    <xf numFmtId="0" fontId="9" fillId="7" borderId="12" xfId="2" quotePrefix="1" applyFont="1" applyFill="1" applyBorder="1" applyAlignment="1">
      <alignment horizontal="left"/>
    </xf>
    <xf numFmtId="0" fontId="9" fillId="7" borderId="26" xfId="2" applyFont="1" applyFill="1" applyBorder="1"/>
    <xf numFmtId="9" fontId="9" fillId="7" borderId="27" xfId="2" applyNumberFormat="1" applyFont="1" applyFill="1" applyBorder="1"/>
    <xf numFmtId="0" fontId="9" fillId="7" borderId="28" xfId="2" applyFont="1" applyFill="1" applyBorder="1"/>
    <xf numFmtId="0" fontId="9" fillId="0" borderId="26" xfId="2" applyFont="1" applyBorder="1"/>
    <xf numFmtId="9" fontId="9" fillId="0" borderId="0" xfId="2" applyNumberFormat="1" applyFont="1" applyAlignment="1">
      <alignment horizontal="right"/>
    </xf>
    <xf numFmtId="20" fontId="9" fillId="0" borderId="12" xfId="2" applyNumberFormat="1" applyFont="1" applyBorder="1" applyAlignment="1">
      <alignment horizontal="left"/>
    </xf>
    <xf numFmtId="20" fontId="9" fillId="0" borderId="0" xfId="2" applyNumberFormat="1" applyFont="1" applyAlignment="1">
      <alignment horizontal="left"/>
    </xf>
    <xf numFmtId="0" fontId="6" fillId="0" borderId="12" xfId="2" applyFont="1" applyBorder="1" applyAlignment="1">
      <alignment horizontal="left"/>
    </xf>
    <xf numFmtId="3" fontId="9" fillId="0" borderId="27" xfId="2" applyNumberFormat="1" applyFont="1" applyBorder="1"/>
    <xf numFmtId="0" fontId="9" fillId="0" borderId="28" xfId="2" applyFont="1" applyBorder="1"/>
    <xf numFmtId="164" fontId="9" fillId="0" borderId="22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9" fillId="0" borderId="23" xfId="3" applyNumberFormat="1" applyFont="1" applyFill="1" applyBorder="1" applyAlignment="1">
      <alignment horizontal="center" vertical="center"/>
    </xf>
    <xf numFmtId="0" fontId="9" fillId="7" borderId="20" xfId="2" applyFont="1" applyFill="1" applyBorder="1" applyAlignment="1">
      <alignment horizontal="center"/>
    </xf>
    <xf numFmtId="0" fontId="17" fillId="2" borderId="0" xfId="0" applyFont="1" applyFill="1"/>
    <xf numFmtId="10" fontId="9" fillId="6" borderId="13" xfId="2" applyNumberFormat="1" applyFont="1" applyFill="1" applyBorder="1" applyAlignment="1">
      <alignment horizontal="center"/>
    </xf>
    <xf numFmtId="10" fontId="9" fillId="0" borderId="22" xfId="3" applyNumberFormat="1" applyFont="1" applyFill="1" applyBorder="1" applyAlignment="1">
      <alignment horizontal="center" vertical="center"/>
    </xf>
    <xf numFmtId="10" fontId="9" fillId="0" borderId="13" xfId="3" applyNumberFormat="1" applyFont="1" applyFill="1" applyBorder="1" applyAlignment="1">
      <alignment horizontal="center" vertical="center"/>
    </xf>
    <xf numFmtId="10" fontId="9" fillId="0" borderId="23" xfId="3" applyNumberFormat="1" applyFont="1" applyFill="1" applyBorder="1" applyAlignment="1">
      <alignment horizontal="center" vertical="center"/>
    </xf>
    <xf numFmtId="10" fontId="9" fillId="0" borderId="21" xfId="2" applyNumberFormat="1" applyFont="1" applyBorder="1" applyAlignment="1">
      <alignment horizontal="center" vertical="center"/>
    </xf>
    <xf numFmtId="10" fontId="9" fillId="0" borderId="6" xfId="2" applyNumberFormat="1" applyFont="1" applyBorder="1" applyAlignment="1">
      <alignment horizontal="center" vertical="center"/>
    </xf>
    <xf numFmtId="10" fontId="9" fillId="0" borderId="7" xfId="2" applyNumberFormat="1" applyFont="1" applyBorder="1" applyAlignment="1">
      <alignment horizontal="center" vertical="center"/>
    </xf>
    <xf numFmtId="10" fontId="9" fillId="6" borderId="39" xfId="2" applyNumberFormat="1" applyFont="1" applyFill="1" applyBorder="1" applyAlignment="1">
      <alignment horizontal="center"/>
    </xf>
    <xf numFmtId="3" fontId="9" fillId="6" borderId="23" xfId="2" applyNumberFormat="1" applyFont="1" applyFill="1" applyBorder="1"/>
    <xf numFmtId="3" fontId="9" fillId="5" borderId="6" xfId="2" applyNumberFormat="1" applyFont="1" applyFill="1" applyBorder="1"/>
    <xf numFmtId="3" fontId="9" fillId="6" borderId="7" xfId="2" applyNumberFormat="1" applyFont="1" applyFill="1" applyBorder="1"/>
    <xf numFmtId="0" fontId="9" fillId="6" borderId="20" xfId="2" applyFont="1" applyFill="1" applyBorder="1" applyAlignment="1">
      <alignment horizontal="center"/>
    </xf>
    <xf numFmtId="0" fontId="6" fillId="7" borderId="0" xfId="2" applyFont="1" applyFill="1" applyAlignment="1">
      <alignment horizontal="left"/>
    </xf>
    <xf numFmtId="0" fontId="6" fillId="8" borderId="44" xfId="2" applyFont="1" applyFill="1" applyBorder="1" applyAlignment="1">
      <alignment horizontal="left"/>
    </xf>
    <xf numFmtId="0" fontId="6" fillId="8" borderId="45" xfId="2" applyFont="1" applyFill="1" applyBorder="1" applyAlignment="1">
      <alignment horizontal="left"/>
    </xf>
    <xf numFmtId="0" fontId="6" fillId="8" borderId="46" xfId="2" applyFont="1" applyFill="1" applyBorder="1" applyAlignment="1">
      <alignment horizontal="left"/>
    </xf>
    <xf numFmtId="0" fontId="9" fillId="7" borderId="12" xfId="2" quotePrefix="1" applyFont="1" applyFill="1" applyBorder="1" applyAlignment="1">
      <alignment horizontal="left"/>
    </xf>
    <xf numFmtId="0" fontId="9" fillId="7" borderId="0" xfId="2" quotePrefix="1" applyFont="1" applyFill="1" applyAlignment="1">
      <alignment horizontal="left"/>
    </xf>
    <xf numFmtId="0" fontId="6" fillId="8" borderId="47" xfId="2" applyFont="1" applyFill="1" applyBorder="1" applyAlignment="1">
      <alignment horizontal="left"/>
    </xf>
    <xf numFmtId="0" fontId="6" fillId="8" borderId="1" xfId="2" applyFont="1" applyFill="1" applyBorder="1" applyAlignment="1">
      <alignment horizontal="left"/>
    </xf>
    <xf numFmtId="0" fontId="6" fillId="8" borderId="48" xfId="2" applyFont="1" applyFill="1" applyBorder="1" applyAlignment="1">
      <alignment horizontal="left"/>
    </xf>
    <xf numFmtId="0" fontId="9" fillId="7" borderId="0" xfId="2" applyFont="1" applyFill="1" applyAlignment="1">
      <alignment horizontal="left"/>
    </xf>
    <xf numFmtId="0" fontId="9" fillId="7" borderId="20" xfId="2" quotePrefix="1" applyFont="1" applyFill="1" applyBorder="1" applyAlignment="1">
      <alignment horizontal="left"/>
    </xf>
    <xf numFmtId="0" fontId="9" fillId="7" borderId="27" xfId="2" quotePrefix="1" applyFont="1" applyFill="1" applyBorder="1" applyAlignment="1">
      <alignment horizontal="left"/>
    </xf>
    <xf numFmtId="0" fontId="9" fillId="0" borderId="12" xfId="2" applyFont="1" applyBorder="1" applyAlignment="1">
      <alignment horizontal="left" wrapText="1"/>
    </xf>
    <xf numFmtId="0" fontId="9" fillId="0" borderId="0" xfId="2" applyFont="1" applyAlignment="1">
      <alignment horizontal="left" wrapText="1"/>
    </xf>
    <xf numFmtId="0" fontId="6" fillId="0" borderId="2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12" fillId="0" borderId="12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9" fillId="0" borderId="12" xfId="2" applyFont="1" applyBorder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20" fontId="9" fillId="0" borderId="12" xfId="2" applyNumberFormat="1" applyFont="1" applyBorder="1" applyAlignment="1">
      <alignment horizontal="left"/>
    </xf>
    <xf numFmtId="20" fontId="9" fillId="0" borderId="0" xfId="2" applyNumberFormat="1" applyFont="1" applyAlignment="1">
      <alignment horizontal="left"/>
    </xf>
    <xf numFmtId="20" fontId="9" fillId="0" borderId="20" xfId="2" applyNumberFormat="1" applyFont="1" applyBorder="1" applyAlignment="1">
      <alignment horizontal="left"/>
    </xf>
    <xf numFmtId="20" fontId="9" fillId="0" borderId="27" xfId="2" applyNumberFormat="1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9" fillId="0" borderId="0" xfId="2" applyFont="1" applyAlignment="1">
      <alignment horizontal="left"/>
    </xf>
    <xf numFmtId="0" fontId="9" fillId="0" borderId="26" xfId="2" applyFont="1" applyBorder="1" applyAlignment="1">
      <alignment horizontal="left"/>
    </xf>
    <xf numFmtId="0" fontId="6" fillId="6" borderId="0" xfId="2" applyFont="1" applyFill="1" applyAlignment="1">
      <alignment horizontal="left"/>
    </xf>
    <xf numFmtId="0" fontId="10" fillId="8" borderId="33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</cellXfs>
  <cellStyles count="5">
    <cellStyle name="Comma 2" xfId="4" xr:uid="{00000000-0005-0000-0000-000000000000}"/>
    <cellStyle name="Normal" xfId="0" builtinId="0"/>
    <cellStyle name="Normal 2" xfId="2" xr:uid="{00000000-0005-0000-0000-000002000000}"/>
    <cellStyle name="Percent 2" xfId="3" xr:uid="{00000000-0005-0000-0000-000004000000}"/>
    <cellStyle name="Procent" xfId="1" builtinId="5"/>
  </cellStyles>
  <dxfs count="0"/>
  <tableStyles count="0" defaultTableStyle="TableStyleMedium2" defaultPivotStyle="PivotStyleLight16"/>
  <colors>
    <mruColors>
      <color rgb="FF006932"/>
      <color rgb="FFE5F0EA"/>
      <color rgb="FF000000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zoomScale="56" zoomScaleNormal="56" workbookViewId="0"/>
  </sheetViews>
  <sheetFormatPr defaultColWidth="11.36328125" defaultRowHeight="13" x14ac:dyDescent="0.3"/>
  <cols>
    <col min="1" max="1" width="29.6328125" style="2" customWidth="1"/>
    <col min="2" max="2" width="16.1796875" style="2" customWidth="1"/>
    <col min="3" max="4" width="14.36328125" style="2" customWidth="1"/>
    <col min="5" max="5" width="14.1796875" style="2" customWidth="1"/>
    <col min="6" max="6" width="14.36328125" style="2" customWidth="1"/>
    <col min="7" max="7" width="15.6328125" style="2" customWidth="1"/>
    <col min="8" max="8" width="14.81640625" style="2" customWidth="1"/>
    <col min="9" max="9" width="14.1796875" style="2" customWidth="1"/>
    <col min="10" max="16384" width="11.36328125" style="2"/>
  </cols>
  <sheetData>
    <row r="1" spans="1:13" ht="23.5" x14ac:dyDescent="0.55000000000000004">
      <c r="A1" s="1" t="s">
        <v>42</v>
      </c>
    </row>
    <row r="3" spans="1:13" ht="18.5" x14ac:dyDescent="0.45">
      <c r="A3" s="3" t="s">
        <v>43</v>
      </c>
    </row>
    <row r="4" spans="1:13" ht="16" thickBot="1" x14ac:dyDescent="0.4">
      <c r="A4" s="170" t="s">
        <v>59</v>
      </c>
      <c r="B4" s="170"/>
      <c r="C4" s="170"/>
      <c r="D4" s="170"/>
      <c r="E4" s="170"/>
      <c r="F4" s="170"/>
      <c r="G4" s="170"/>
      <c r="H4" s="170"/>
      <c r="I4" s="4"/>
      <c r="J4" s="4"/>
      <c r="K4" s="4"/>
      <c r="L4" s="4"/>
    </row>
    <row r="5" spans="1:13" ht="51" customHeight="1" x14ac:dyDescent="0.3">
      <c r="A5" s="11" t="s">
        <v>60</v>
      </c>
      <c r="B5" s="10" t="s">
        <v>12</v>
      </c>
      <c r="C5" s="10" t="s">
        <v>61</v>
      </c>
      <c r="D5" s="10" t="s">
        <v>11</v>
      </c>
      <c r="E5" s="10" t="s">
        <v>10</v>
      </c>
      <c r="F5" s="10" t="s">
        <v>9</v>
      </c>
      <c r="G5" s="10" t="s">
        <v>65</v>
      </c>
      <c r="H5" s="9" t="s">
        <v>6</v>
      </c>
      <c r="I5" s="54"/>
      <c r="J5" s="54"/>
      <c r="K5" s="54"/>
      <c r="L5" s="54"/>
    </row>
    <row r="6" spans="1:13" ht="15.5" x14ac:dyDescent="0.35">
      <c r="A6" s="12" t="s">
        <v>3</v>
      </c>
      <c r="B6" s="21">
        <v>0.32</v>
      </c>
      <c r="C6" s="23">
        <v>15004</v>
      </c>
      <c r="D6" s="23">
        <v>6121</v>
      </c>
      <c r="E6" s="23">
        <v>4626</v>
      </c>
      <c r="F6" s="23">
        <v>3626</v>
      </c>
      <c r="G6" s="23">
        <f>SUM(C6:F6)</f>
        <v>29377</v>
      </c>
      <c r="H6" s="24">
        <v>1254</v>
      </c>
    </row>
    <row r="7" spans="1:13" ht="15.5" x14ac:dyDescent="0.35">
      <c r="A7" s="14" t="s">
        <v>2</v>
      </c>
      <c r="B7" s="22">
        <v>0.48499999999999999</v>
      </c>
      <c r="C7" s="25">
        <v>36777</v>
      </c>
      <c r="D7" s="25">
        <v>12945</v>
      </c>
      <c r="E7" s="25">
        <v>3667</v>
      </c>
      <c r="F7" s="25">
        <v>4687</v>
      </c>
      <c r="G7" s="25">
        <f>SUM(C7:F7)</f>
        <v>58076</v>
      </c>
      <c r="H7" s="26">
        <v>2910</v>
      </c>
      <c r="M7" s="5"/>
    </row>
    <row r="8" spans="1:13" ht="15.5" x14ac:dyDescent="0.35">
      <c r="A8" s="14" t="s">
        <v>1</v>
      </c>
      <c r="B8" s="22">
        <v>0.20399999999999999</v>
      </c>
      <c r="C8" s="25">
        <v>31834</v>
      </c>
      <c r="D8" s="25">
        <v>9195</v>
      </c>
      <c r="E8" s="25">
        <v>8973</v>
      </c>
      <c r="F8" s="25">
        <v>5575</v>
      </c>
      <c r="G8" s="25">
        <f>SUM(C8:F8)</f>
        <v>55577</v>
      </c>
      <c r="H8" s="26">
        <v>1056</v>
      </c>
      <c r="M8" s="5"/>
    </row>
    <row r="9" spans="1:13" ht="15.5" x14ac:dyDescent="0.35">
      <c r="A9" s="14" t="s">
        <v>0</v>
      </c>
      <c r="B9" s="22">
        <v>0.34899999999999998</v>
      </c>
      <c r="C9" s="25">
        <v>24347</v>
      </c>
      <c r="D9" s="25">
        <v>6715</v>
      </c>
      <c r="E9" s="25">
        <v>8831</v>
      </c>
      <c r="F9" s="25">
        <v>13833</v>
      </c>
      <c r="G9" s="25">
        <f>SUM(C9:F9)</f>
        <v>53726</v>
      </c>
      <c r="H9" s="26">
        <v>1686</v>
      </c>
    </row>
    <row r="10" spans="1:13" ht="15.5" x14ac:dyDescent="0.35">
      <c r="A10" s="53" t="s">
        <v>64</v>
      </c>
      <c r="B10" s="18"/>
      <c r="C10" s="23">
        <f>SUM(C6:C9)</f>
        <v>107962</v>
      </c>
      <c r="D10" s="23">
        <f>SUM(D6:D9)</f>
        <v>34976</v>
      </c>
      <c r="E10" s="23">
        <f>SUM(E6:E9)</f>
        <v>26097</v>
      </c>
      <c r="F10" s="23">
        <f>SUM(F6:F9)</f>
        <v>27721</v>
      </c>
      <c r="G10" s="23">
        <f>SUM(G6:G9)</f>
        <v>196756</v>
      </c>
      <c r="H10" s="27"/>
      <c r="I10" s="54"/>
      <c r="J10" s="54"/>
      <c r="K10" s="54"/>
      <c r="L10" s="54"/>
    </row>
    <row r="11" spans="1:13" ht="15.5" x14ac:dyDescent="0.35">
      <c r="A11" s="15" t="s">
        <v>16</v>
      </c>
      <c r="B11" s="17"/>
      <c r="C11" s="25">
        <v>70347</v>
      </c>
      <c r="D11" s="25">
        <v>25055</v>
      </c>
      <c r="E11" s="25">
        <v>16660</v>
      </c>
      <c r="F11" s="25">
        <v>21516</v>
      </c>
      <c r="G11" s="25">
        <f>SUM(C11:F11)</f>
        <v>133578</v>
      </c>
      <c r="H11" s="28"/>
    </row>
    <row r="12" spans="1:13" ht="15.5" x14ac:dyDescent="0.35">
      <c r="A12" s="16" t="s">
        <v>53</v>
      </c>
      <c r="B12" s="19"/>
      <c r="C12" s="29">
        <f>+C10-C11</f>
        <v>37615</v>
      </c>
      <c r="D12" s="29">
        <f>D10-D11</f>
        <v>9921</v>
      </c>
      <c r="E12" s="29">
        <f>E10-E11</f>
        <v>9437</v>
      </c>
      <c r="F12" s="29">
        <f>F10-F11</f>
        <v>6205</v>
      </c>
      <c r="G12" s="29">
        <f>G10-G11</f>
        <v>63178</v>
      </c>
      <c r="H12" s="28"/>
    </row>
    <row r="13" spans="1:13" ht="16" thickBot="1" x14ac:dyDescent="0.4">
      <c r="A13" s="13" t="s">
        <v>52</v>
      </c>
      <c r="B13" s="20"/>
      <c r="C13" s="30">
        <f>C12/C10</f>
        <v>0.34840962560901056</v>
      </c>
      <c r="D13" s="30">
        <f>D12/D10</f>
        <v>0.28365164684354988</v>
      </c>
      <c r="E13" s="30">
        <f>E12/E10</f>
        <v>0.3616124458750048</v>
      </c>
      <c r="F13" s="30">
        <f>F12/F10</f>
        <v>0.22383752389884926</v>
      </c>
      <c r="G13" s="30">
        <f>G12/G10</f>
        <v>0.32109821301510499</v>
      </c>
      <c r="H13" s="31"/>
    </row>
    <row r="15" spans="1:13" ht="14.5" x14ac:dyDescent="0.35">
      <c r="B15" s="5"/>
      <c r="C15" s="5"/>
      <c r="D15" s="5"/>
      <c r="E15" s="6"/>
      <c r="F15" s="5"/>
      <c r="G15" s="5"/>
      <c r="H15" s="5"/>
      <c r="I15" s="5"/>
    </row>
    <row r="20" spans="1:2" ht="30" customHeight="1" x14ac:dyDescent="0.3">
      <c r="A20" s="7"/>
      <c r="B20" s="7"/>
    </row>
  </sheetData>
  <mergeCells count="1">
    <mergeCell ref="A4:H4"/>
  </mergeCell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showGridLines="0" zoomScale="66" zoomScaleNormal="66" workbookViewId="0"/>
  </sheetViews>
  <sheetFormatPr defaultColWidth="11.36328125" defaultRowHeight="13" x14ac:dyDescent="0.3"/>
  <cols>
    <col min="1" max="1" width="29.6328125" style="2" customWidth="1"/>
    <col min="2" max="2" width="42.6328125" style="2" customWidth="1"/>
    <col min="3" max="3" width="13.54296875" style="2" customWidth="1"/>
    <col min="4" max="4" width="11.81640625" style="2" bestFit="1" customWidth="1"/>
    <col min="5" max="16384" width="11.36328125" style="2"/>
  </cols>
  <sheetData>
    <row r="1" spans="1:8" ht="23.5" x14ac:dyDescent="0.55000000000000004">
      <c r="A1" s="1" t="s">
        <v>42</v>
      </c>
    </row>
    <row r="2" spans="1:8" s="32" customFormat="1" ht="18.5" x14ac:dyDescent="0.45"/>
    <row r="3" spans="1:8" s="32" customFormat="1" ht="18.5" x14ac:dyDescent="0.45">
      <c r="A3" s="3" t="s">
        <v>43</v>
      </c>
    </row>
    <row r="4" spans="1:8" ht="19" thickBot="1" x14ac:dyDescent="0.5">
      <c r="A4" s="170" t="s">
        <v>44</v>
      </c>
      <c r="B4" s="170"/>
      <c r="C4" s="170"/>
      <c r="D4" s="170"/>
      <c r="H4" s="32"/>
    </row>
    <row r="5" spans="1:8" ht="18.5" x14ac:dyDescent="0.45">
      <c r="A5" s="171" t="s">
        <v>33</v>
      </c>
      <c r="B5" s="172"/>
      <c r="C5" s="172"/>
      <c r="D5" s="173"/>
      <c r="G5" s="32"/>
      <c r="H5" s="32"/>
    </row>
    <row r="6" spans="1:8" ht="18.5" x14ac:dyDescent="0.45">
      <c r="A6" s="142" t="s">
        <v>62</v>
      </c>
      <c r="B6" s="36"/>
      <c r="C6" s="37">
        <v>0.04</v>
      </c>
      <c r="D6" s="143"/>
      <c r="G6" s="33"/>
      <c r="H6" s="32"/>
    </row>
    <row r="7" spans="1:8" ht="18.5" x14ac:dyDescent="0.45">
      <c r="A7" s="142" t="s">
        <v>32</v>
      </c>
      <c r="B7" s="36"/>
      <c r="C7" s="37">
        <v>0.05</v>
      </c>
      <c r="D7" s="143"/>
      <c r="G7" s="33"/>
      <c r="H7" s="32"/>
    </row>
    <row r="8" spans="1:8" ht="18.5" x14ac:dyDescent="0.45">
      <c r="A8" s="142" t="s">
        <v>31</v>
      </c>
      <c r="B8" s="36"/>
      <c r="C8" s="37">
        <v>0.02</v>
      </c>
      <c r="D8" s="143"/>
      <c r="G8" s="33"/>
      <c r="H8" s="32"/>
    </row>
    <row r="9" spans="1:8" ht="15.5" x14ac:dyDescent="0.35">
      <c r="A9" s="174" t="s">
        <v>30</v>
      </c>
      <c r="B9" s="175"/>
      <c r="C9" s="37">
        <v>0.04</v>
      </c>
      <c r="D9" s="143"/>
      <c r="G9" s="34"/>
    </row>
    <row r="10" spans="1:8" ht="15.5" x14ac:dyDescent="0.35">
      <c r="A10" s="176" t="s">
        <v>34</v>
      </c>
      <c r="B10" s="177"/>
      <c r="C10" s="177"/>
      <c r="D10" s="178"/>
    </row>
    <row r="11" spans="1:8" ht="15.5" x14ac:dyDescent="0.35">
      <c r="A11" s="174" t="s">
        <v>29</v>
      </c>
      <c r="B11" s="179"/>
      <c r="C11" s="37">
        <v>0.06</v>
      </c>
      <c r="D11" s="143"/>
    </row>
    <row r="12" spans="1:8" ht="15.5" x14ac:dyDescent="0.35">
      <c r="A12" s="174" t="s">
        <v>28</v>
      </c>
      <c r="B12" s="179"/>
      <c r="C12" s="37">
        <v>0.03</v>
      </c>
      <c r="D12" s="143"/>
    </row>
    <row r="13" spans="1:8" ht="15.5" x14ac:dyDescent="0.35">
      <c r="A13" s="174" t="s">
        <v>27</v>
      </c>
      <c r="B13" s="179"/>
      <c r="C13" s="37">
        <v>0.05</v>
      </c>
      <c r="D13" s="143"/>
    </row>
    <row r="14" spans="1:8" ht="15.5" x14ac:dyDescent="0.35">
      <c r="A14" s="174" t="s">
        <v>26</v>
      </c>
      <c r="B14" s="179"/>
      <c r="C14" s="37">
        <v>0.03</v>
      </c>
      <c r="D14" s="143"/>
    </row>
    <row r="15" spans="1:8" ht="16" thickBot="1" x14ac:dyDescent="0.4">
      <c r="A15" s="180" t="s">
        <v>25</v>
      </c>
      <c r="B15" s="181"/>
      <c r="C15" s="144">
        <v>0.15</v>
      </c>
      <c r="D15" s="145"/>
    </row>
    <row r="16" spans="1:8" ht="15.5" x14ac:dyDescent="0.35">
      <c r="A16" s="35"/>
      <c r="B16" s="36"/>
      <c r="C16" s="37"/>
      <c r="D16" s="38"/>
    </row>
    <row r="17" spans="1:11" ht="16" thickBot="1" x14ac:dyDescent="0.4">
      <c r="A17" s="184" t="s">
        <v>67</v>
      </c>
      <c r="B17" s="185"/>
      <c r="C17" s="185"/>
      <c r="D17" s="185"/>
    </row>
    <row r="18" spans="1:11" ht="15.5" x14ac:dyDescent="0.35">
      <c r="A18" s="171" t="s">
        <v>45</v>
      </c>
      <c r="B18" s="172"/>
      <c r="C18" s="172"/>
      <c r="D18" s="173"/>
    </row>
    <row r="19" spans="1:11" ht="15.5" x14ac:dyDescent="0.35">
      <c r="A19" s="186" t="s">
        <v>24</v>
      </c>
      <c r="B19" s="187"/>
      <c r="C19" s="40"/>
      <c r="D19" s="146"/>
      <c r="E19" s="40"/>
      <c r="F19" s="40"/>
      <c r="G19" s="40"/>
      <c r="H19" s="40"/>
      <c r="I19" s="40"/>
      <c r="J19" s="40"/>
      <c r="K19" s="41"/>
    </row>
    <row r="20" spans="1:11" ht="15.5" x14ac:dyDescent="0.35">
      <c r="A20" s="188" t="s">
        <v>63</v>
      </c>
      <c r="B20" s="189"/>
      <c r="C20" s="147">
        <v>0.1</v>
      </c>
      <c r="D20" s="146"/>
    </row>
    <row r="21" spans="1:11" ht="15.5" x14ac:dyDescent="0.35">
      <c r="A21" s="190" t="s">
        <v>17</v>
      </c>
      <c r="B21" s="191"/>
      <c r="C21" s="107">
        <v>650000</v>
      </c>
      <c r="D21" s="146" t="s">
        <v>46</v>
      </c>
    </row>
    <row r="22" spans="1:11" ht="15.5" x14ac:dyDescent="0.35">
      <c r="A22" s="150"/>
      <c r="B22" s="149"/>
      <c r="C22" s="107"/>
      <c r="D22" s="146"/>
    </row>
    <row r="23" spans="1:11" ht="15.5" x14ac:dyDescent="0.35">
      <c r="A23" s="186" t="s">
        <v>23</v>
      </c>
      <c r="B23" s="187"/>
      <c r="C23" s="40"/>
      <c r="D23" s="146"/>
    </row>
    <row r="24" spans="1:11" ht="15.5" x14ac:dyDescent="0.35">
      <c r="A24" s="182" t="s">
        <v>35</v>
      </c>
      <c r="B24" s="183"/>
      <c r="C24" s="147">
        <v>0.06</v>
      </c>
      <c r="D24" s="146"/>
    </row>
    <row r="25" spans="1:11" ht="15.5" x14ac:dyDescent="0.35">
      <c r="A25" s="190" t="s">
        <v>17</v>
      </c>
      <c r="B25" s="191"/>
      <c r="C25" s="107">
        <v>1100000</v>
      </c>
      <c r="D25" s="146" t="s">
        <v>46</v>
      </c>
    </row>
    <row r="26" spans="1:11" ht="15.5" x14ac:dyDescent="0.35">
      <c r="A26" s="150"/>
      <c r="B26" s="149"/>
      <c r="C26" s="107"/>
      <c r="D26" s="146"/>
    </row>
    <row r="27" spans="1:11" ht="15.5" x14ac:dyDescent="0.35">
      <c r="A27" s="186" t="s">
        <v>22</v>
      </c>
      <c r="B27" s="187"/>
      <c r="C27" s="40"/>
      <c r="D27" s="146"/>
    </row>
    <row r="28" spans="1:11" ht="15.5" x14ac:dyDescent="0.35">
      <c r="A28" s="194" t="s">
        <v>21</v>
      </c>
      <c r="B28" s="195"/>
      <c r="C28" s="195"/>
      <c r="D28" s="196"/>
    </row>
    <row r="29" spans="1:11" ht="15.5" x14ac:dyDescent="0.35">
      <c r="A29" s="182" t="s">
        <v>35</v>
      </c>
      <c r="B29" s="183"/>
      <c r="C29" s="147">
        <v>0.08</v>
      </c>
      <c r="D29" s="146"/>
    </row>
    <row r="30" spans="1:11" ht="15.5" x14ac:dyDescent="0.35">
      <c r="A30" s="190" t="s">
        <v>17</v>
      </c>
      <c r="B30" s="191"/>
      <c r="C30" s="107">
        <v>480000</v>
      </c>
      <c r="D30" s="146" t="s">
        <v>46</v>
      </c>
    </row>
    <row r="31" spans="1:11" ht="15.5" x14ac:dyDescent="0.35">
      <c r="A31" s="194" t="s">
        <v>20</v>
      </c>
      <c r="B31" s="195"/>
      <c r="C31" s="195"/>
      <c r="D31" s="196"/>
    </row>
    <row r="32" spans="1:11" ht="15.5" x14ac:dyDescent="0.35">
      <c r="A32" s="182" t="s">
        <v>69</v>
      </c>
      <c r="B32" s="183"/>
      <c r="C32" s="147">
        <v>0.12</v>
      </c>
      <c r="D32" s="146"/>
    </row>
    <row r="33" spans="1:4" ht="15.5" x14ac:dyDescent="0.35">
      <c r="A33" s="190" t="s">
        <v>19</v>
      </c>
      <c r="B33" s="191"/>
      <c r="C33" s="107">
        <v>960000</v>
      </c>
      <c r="D33" s="146" t="s">
        <v>46</v>
      </c>
    </row>
    <row r="34" spans="1:4" ht="15.5" x14ac:dyDescent="0.35">
      <c r="A34" s="148"/>
      <c r="B34" s="149"/>
      <c r="C34" s="107"/>
      <c r="D34" s="146"/>
    </row>
    <row r="35" spans="1:4" ht="15.5" x14ac:dyDescent="0.35">
      <c r="A35" s="186" t="s">
        <v>18</v>
      </c>
      <c r="B35" s="187"/>
      <c r="C35" s="40"/>
      <c r="D35" s="146"/>
    </row>
    <row r="36" spans="1:4" ht="15.5" x14ac:dyDescent="0.35">
      <c r="A36" s="182" t="s">
        <v>36</v>
      </c>
      <c r="B36" s="183"/>
      <c r="C36" s="147">
        <v>0.1</v>
      </c>
      <c r="D36" s="146"/>
    </row>
    <row r="37" spans="1:4" ht="16" thickBot="1" x14ac:dyDescent="0.4">
      <c r="A37" s="192" t="s">
        <v>17</v>
      </c>
      <c r="B37" s="193"/>
      <c r="C37" s="151">
        <v>900000</v>
      </c>
      <c r="D37" s="152" t="s">
        <v>46</v>
      </c>
    </row>
  </sheetData>
  <mergeCells count="27">
    <mergeCell ref="A37:B37"/>
    <mergeCell ref="A32:B32"/>
    <mergeCell ref="A33:B33"/>
    <mergeCell ref="A28:D28"/>
    <mergeCell ref="A31:D31"/>
    <mergeCell ref="A29:B29"/>
    <mergeCell ref="A30:B30"/>
    <mergeCell ref="A35:B35"/>
    <mergeCell ref="A12:B12"/>
    <mergeCell ref="A13:B13"/>
    <mergeCell ref="A14:B14"/>
    <mergeCell ref="A15:B15"/>
    <mergeCell ref="A36:B36"/>
    <mergeCell ref="A17:D17"/>
    <mergeCell ref="A19:B19"/>
    <mergeCell ref="A20:B20"/>
    <mergeCell ref="A21:B21"/>
    <mergeCell ref="A23:B23"/>
    <mergeCell ref="A24:B24"/>
    <mergeCell ref="A25:B25"/>
    <mergeCell ref="A27:B27"/>
    <mergeCell ref="A18:D18"/>
    <mergeCell ref="A4:D4"/>
    <mergeCell ref="A5:D5"/>
    <mergeCell ref="A9:B9"/>
    <mergeCell ref="A10:D10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4"/>
  <sheetViews>
    <sheetView showGridLines="0" zoomScale="50" zoomScaleNormal="50" workbookViewId="0">
      <selection activeCell="A5" sqref="A5"/>
    </sheetView>
  </sheetViews>
  <sheetFormatPr defaultColWidth="8.81640625" defaultRowHeight="13" x14ac:dyDescent="0.3"/>
  <cols>
    <col min="1" max="1" width="26.453125" style="2" customWidth="1"/>
    <col min="2" max="2" width="12.81640625" style="2" customWidth="1"/>
    <col min="3" max="3" width="17.36328125" style="2" customWidth="1"/>
    <col min="4" max="4" width="15.6328125" style="2" customWidth="1"/>
    <col min="5" max="5" width="14" style="2" customWidth="1"/>
    <col min="6" max="6" width="11.1796875" style="2" customWidth="1"/>
    <col min="7" max="7" width="14.36328125" style="2" customWidth="1"/>
    <col min="8" max="8" width="14" style="2" customWidth="1"/>
    <col min="9" max="9" width="16" style="2" customWidth="1"/>
    <col min="10" max="10" width="11" style="2" customWidth="1"/>
    <col min="11" max="11" width="11.36328125" style="2" customWidth="1"/>
    <col min="12" max="16384" width="8.81640625" style="2"/>
  </cols>
  <sheetData>
    <row r="1" spans="1:10" ht="23.5" x14ac:dyDescent="0.55000000000000004">
      <c r="A1" s="1" t="s">
        <v>42</v>
      </c>
    </row>
    <row r="3" spans="1:10" ht="18.5" x14ac:dyDescent="0.45">
      <c r="A3" s="3" t="s">
        <v>43</v>
      </c>
    </row>
    <row r="4" spans="1:10" ht="18.5" x14ac:dyDescent="0.45">
      <c r="A4" s="157" t="s">
        <v>70</v>
      </c>
    </row>
    <row r="5" spans="1:10" s="5" customFormat="1" ht="16" thickBot="1" x14ac:dyDescent="0.4">
      <c r="A5" s="42" t="s">
        <v>49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5" customFormat="1" ht="39.5" customHeight="1" x14ac:dyDescent="0.35">
      <c r="A6" s="11" t="s">
        <v>60</v>
      </c>
      <c r="B6" s="8" t="s">
        <v>37</v>
      </c>
      <c r="C6" s="8" t="s">
        <v>4</v>
      </c>
      <c r="D6" s="8" t="s">
        <v>38</v>
      </c>
      <c r="E6" s="9" t="s">
        <v>47</v>
      </c>
      <c r="F6" s="41"/>
      <c r="G6" s="41"/>
      <c r="H6" s="41"/>
      <c r="I6" s="41"/>
      <c r="J6" s="41"/>
    </row>
    <row r="7" spans="1:10" s="39" customFormat="1" ht="15.5" x14ac:dyDescent="0.35">
      <c r="A7" s="12"/>
      <c r="B7" s="153"/>
      <c r="C7" s="48"/>
      <c r="D7" s="159"/>
      <c r="E7" s="162"/>
      <c r="F7" s="40"/>
      <c r="G7" s="45"/>
      <c r="H7" s="40"/>
      <c r="I7" s="40"/>
      <c r="J7" s="40"/>
    </row>
    <row r="8" spans="1:10" s="39" customFormat="1" ht="15.5" x14ac:dyDescent="0.35">
      <c r="A8" s="14"/>
      <c r="B8" s="154"/>
      <c r="C8" s="49"/>
      <c r="D8" s="160"/>
      <c r="E8" s="163"/>
      <c r="F8" s="40"/>
      <c r="G8" s="45"/>
      <c r="H8" s="40"/>
      <c r="I8" s="40"/>
      <c r="J8" s="40"/>
    </row>
    <row r="9" spans="1:10" s="39" customFormat="1" ht="15.5" x14ac:dyDescent="0.35">
      <c r="A9" s="14"/>
      <c r="B9" s="154"/>
      <c r="C9" s="49"/>
      <c r="D9" s="160"/>
      <c r="E9" s="163"/>
      <c r="F9" s="40"/>
      <c r="G9" s="45"/>
      <c r="H9" s="40"/>
      <c r="I9" s="40"/>
      <c r="J9" s="40"/>
    </row>
    <row r="10" spans="1:10" s="39" customFormat="1" ht="16" thickBot="1" x14ac:dyDescent="0.4">
      <c r="A10" s="156"/>
      <c r="B10" s="155"/>
      <c r="C10" s="50"/>
      <c r="D10" s="161"/>
      <c r="E10" s="164"/>
      <c r="F10" s="40"/>
      <c r="G10" s="40"/>
      <c r="H10" s="40"/>
      <c r="I10" s="40"/>
      <c r="J10" s="40"/>
    </row>
    <row r="11" spans="1:10" ht="16" thickBot="1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42" customHeight="1" x14ac:dyDescent="0.35">
      <c r="A12" s="198"/>
      <c r="B12" s="199"/>
      <c r="C12" s="52" t="s">
        <v>61</v>
      </c>
      <c r="D12" s="51" t="s">
        <v>11</v>
      </c>
      <c r="E12" s="51" t="s">
        <v>10</v>
      </c>
      <c r="F12" s="127" t="s">
        <v>9</v>
      </c>
      <c r="G12" s="41"/>
      <c r="H12" s="41"/>
      <c r="I12" s="41"/>
      <c r="J12" s="41"/>
    </row>
    <row r="13" spans="1:10" ht="16" thickBot="1" x14ac:dyDescent="0.4">
      <c r="A13" s="128" t="s">
        <v>48</v>
      </c>
      <c r="B13" s="129"/>
      <c r="C13" s="130"/>
      <c r="D13" s="130"/>
      <c r="E13" s="130"/>
      <c r="F13" s="131"/>
      <c r="G13" s="41"/>
      <c r="H13" s="41"/>
      <c r="I13" s="41"/>
      <c r="J13" s="41"/>
    </row>
    <row r="14" spans="1:10" ht="15.5" x14ac:dyDescent="0.35">
      <c r="A14" s="41"/>
      <c r="B14" s="41"/>
      <c r="C14" s="46"/>
      <c r="D14" s="46"/>
      <c r="E14" s="46"/>
      <c r="F14" s="46"/>
      <c r="G14" s="47"/>
      <c r="H14" s="41"/>
      <c r="I14" s="41"/>
      <c r="J14" s="41"/>
    </row>
    <row r="15" spans="1:10" ht="16" thickBot="1" x14ac:dyDescent="0.4">
      <c r="A15" s="197" t="s">
        <v>39</v>
      </c>
      <c r="B15" s="197"/>
      <c r="C15" s="197"/>
      <c r="D15" s="197"/>
      <c r="E15" s="197"/>
      <c r="F15" s="197"/>
      <c r="G15" s="197"/>
      <c r="H15" s="197"/>
      <c r="I15" s="41"/>
      <c r="J15" s="41"/>
    </row>
    <row r="16" spans="1:10" ht="55.25" customHeight="1" x14ac:dyDescent="0.3">
      <c r="A16" s="73" t="s">
        <v>13</v>
      </c>
      <c r="B16" s="52" t="s">
        <v>12</v>
      </c>
      <c r="C16" s="52" t="s">
        <v>61</v>
      </c>
      <c r="D16" s="52" t="s">
        <v>11</v>
      </c>
      <c r="E16" s="52" t="s">
        <v>10</v>
      </c>
      <c r="F16" s="52" t="s">
        <v>9</v>
      </c>
      <c r="G16" s="63" t="s">
        <v>68</v>
      </c>
      <c r="H16" s="63" t="s">
        <v>8</v>
      </c>
      <c r="I16" s="63" t="s">
        <v>7</v>
      </c>
      <c r="J16" s="55" t="s">
        <v>6</v>
      </c>
    </row>
    <row r="17" spans="1:12" ht="15.5" x14ac:dyDescent="0.35">
      <c r="A17" s="74"/>
      <c r="B17" s="158"/>
      <c r="C17" s="70"/>
      <c r="D17" s="71"/>
      <c r="E17" s="71"/>
      <c r="F17" s="71"/>
      <c r="G17" s="70"/>
      <c r="H17" s="65"/>
      <c r="I17" s="64"/>
      <c r="J17" s="62"/>
    </row>
    <row r="18" spans="1:12" ht="15.5" x14ac:dyDescent="0.35">
      <c r="A18" s="75"/>
      <c r="B18" s="158"/>
      <c r="C18" s="71"/>
      <c r="D18" s="71"/>
      <c r="E18" s="71"/>
      <c r="F18" s="71"/>
      <c r="G18" s="87"/>
      <c r="H18" s="66"/>
      <c r="I18" s="87"/>
      <c r="J18" s="62"/>
    </row>
    <row r="19" spans="1:12" ht="15.5" x14ac:dyDescent="0.35">
      <c r="A19" s="75"/>
      <c r="B19" s="158"/>
      <c r="C19" s="71"/>
      <c r="D19" s="71"/>
      <c r="E19" s="71"/>
      <c r="F19" s="71"/>
      <c r="G19" s="64"/>
      <c r="H19" s="132"/>
      <c r="I19" s="87"/>
      <c r="J19" s="62"/>
    </row>
    <row r="20" spans="1:12" ht="15.5" x14ac:dyDescent="0.35">
      <c r="A20" s="75"/>
      <c r="B20" s="158"/>
      <c r="C20" s="71"/>
      <c r="D20" s="71"/>
      <c r="E20" s="71"/>
      <c r="F20" s="71"/>
      <c r="G20" s="64"/>
      <c r="H20" s="66"/>
      <c r="I20" s="87"/>
      <c r="J20" s="62"/>
    </row>
    <row r="21" spans="1:12" ht="15.5" x14ac:dyDescent="0.35">
      <c r="A21" s="53" t="s">
        <v>68</v>
      </c>
      <c r="B21" s="90"/>
      <c r="C21" s="91"/>
      <c r="D21" s="112"/>
      <c r="E21" s="91"/>
      <c r="F21" s="112"/>
      <c r="G21" s="112"/>
      <c r="H21" s="94"/>
      <c r="I21" s="95"/>
      <c r="J21" s="96"/>
    </row>
    <row r="22" spans="1:12" ht="15.5" x14ac:dyDescent="0.35">
      <c r="A22" s="89" t="s">
        <v>5</v>
      </c>
      <c r="B22" s="72"/>
      <c r="C22" s="64"/>
      <c r="D22" s="87"/>
      <c r="E22" s="64"/>
      <c r="F22" s="87"/>
      <c r="G22" s="133"/>
      <c r="H22" s="101"/>
      <c r="I22" s="102"/>
      <c r="J22" s="100"/>
      <c r="K22" s="43"/>
    </row>
    <row r="23" spans="1:12" ht="15.5" x14ac:dyDescent="0.35">
      <c r="A23" s="53" t="s">
        <v>7</v>
      </c>
      <c r="B23" s="90"/>
      <c r="C23" s="91"/>
      <c r="D23" s="91"/>
      <c r="E23" s="91"/>
      <c r="F23" s="91"/>
      <c r="G23" s="92"/>
      <c r="H23" s="99"/>
      <c r="I23" s="134"/>
      <c r="J23" s="100"/>
    </row>
    <row r="24" spans="1:12" ht="15.5" x14ac:dyDescent="0.35">
      <c r="A24" s="86" t="s">
        <v>56</v>
      </c>
      <c r="B24" s="40"/>
      <c r="C24" s="87"/>
      <c r="D24" s="87"/>
      <c r="E24" s="87"/>
      <c r="F24" s="87"/>
      <c r="G24" s="87"/>
      <c r="H24" s="94"/>
      <c r="I24" s="97"/>
      <c r="J24" s="98"/>
    </row>
    <row r="25" spans="1:12" ht="15.5" x14ac:dyDescent="0.35">
      <c r="A25" s="84" t="s">
        <v>54</v>
      </c>
      <c r="B25" s="85"/>
      <c r="C25" s="88"/>
      <c r="D25" s="88"/>
      <c r="E25" s="88"/>
      <c r="F25" s="88"/>
      <c r="G25" s="88"/>
      <c r="H25" s="67"/>
      <c r="I25" s="56"/>
      <c r="J25" s="57"/>
    </row>
    <row r="26" spans="1:12" ht="15.5" x14ac:dyDescent="0.35">
      <c r="A26" s="84" t="s">
        <v>55</v>
      </c>
      <c r="B26" s="85"/>
      <c r="C26" s="103"/>
      <c r="D26" s="103"/>
      <c r="E26" s="103"/>
      <c r="F26" s="103"/>
      <c r="G26" s="103"/>
      <c r="H26" s="68"/>
      <c r="I26" s="58"/>
      <c r="J26" s="59"/>
    </row>
    <row r="27" spans="1:12" ht="15.5" x14ac:dyDescent="0.35">
      <c r="A27" s="80" t="s">
        <v>6</v>
      </c>
      <c r="B27" s="81"/>
      <c r="C27" s="82"/>
      <c r="D27" s="82"/>
      <c r="E27" s="82"/>
      <c r="F27" s="82"/>
      <c r="G27" s="83"/>
      <c r="H27" s="68"/>
      <c r="I27" s="58"/>
      <c r="J27" s="59"/>
    </row>
    <row r="28" spans="1:12" ht="16" thickBot="1" x14ac:dyDescent="0.4">
      <c r="A28" s="76" t="s">
        <v>40</v>
      </c>
      <c r="B28" s="77"/>
      <c r="C28" s="78"/>
      <c r="D28" s="78"/>
      <c r="E28" s="78"/>
      <c r="F28" s="78"/>
      <c r="G28" s="79"/>
      <c r="H28" s="69"/>
      <c r="I28" s="60"/>
      <c r="J28" s="61"/>
    </row>
    <row r="30" spans="1:12" x14ac:dyDescent="0.3">
      <c r="G30" s="44"/>
    </row>
    <row r="32" spans="1:12" x14ac:dyDescent="0.3">
      <c r="L32" s="44"/>
    </row>
    <row r="34" spans="4:4" x14ac:dyDescent="0.3">
      <c r="D34" s="44"/>
    </row>
  </sheetData>
  <mergeCells count="2">
    <mergeCell ref="A15:H15"/>
    <mergeCell ref="A12:B1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"/>
  <sheetViews>
    <sheetView showGridLines="0" zoomScale="70" zoomScaleNormal="70" workbookViewId="0"/>
  </sheetViews>
  <sheetFormatPr defaultColWidth="8.81640625" defaultRowHeight="14.5" x14ac:dyDescent="0.35"/>
  <cols>
    <col min="1" max="1" width="20.1796875" style="5" customWidth="1"/>
    <col min="2" max="6" width="15.6328125" style="5" customWidth="1"/>
    <col min="7" max="7" width="14.1796875" style="5" customWidth="1"/>
    <col min="8" max="10" width="15.6328125" style="5" customWidth="1"/>
    <col min="11" max="16384" width="8.81640625" style="5"/>
  </cols>
  <sheetData>
    <row r="1" spans="1:10" ht="23.5" x14ac:dyDescent="0.55000000000000004">
      <c r="A1" s="1" t="s">
        <v>42</v>
      </c>
    </row>
    <row r="3" spans="1:10" ht="18.5" x14ac:dyDescent="0.45">
      <c r="A3" s="3" t="s">
        <v>43</v>
      </c>
    </row>
    <row r="4" spans="1:10" ht="18.5" x14ac:dyDescent="0.45">
      <c r="A4" s="157" t="s">
        <v>70</v>
      </c>
    </row>
    <row r="5" spans="1:10" ht="16" thickBot="1" x14ac:dyDescent="0.4">
      <c r="A5" s="42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46.5" x14ac:dyDescent="0.35">
      <c r="A6" s="111" t="s">
        <v>15</v>
      </c>
      <c r="B6" s="109" t="s">
        <v>66</v>
      </c>
      <c r="C6" s="109" t="s">
        <v>14</v>
      </c>
      <c r="D6" s="110" t="s">
        <v>57</v>
      </c>
      <c r="E6" s="41"/>
      <c r="F6" s="41"/>
      <c r="G6" s="41"/>
      <c r="H6" s="41"/>
      <c r="I6" s="41"/>
      <c r="J6" s="41"/>
    </row>
    <row r="7" spans="1:10" ht="15.5" x14ac:dyDescent="0.35">
      <c r="A7" s="118"/>
      <c r="B7" s="91"/>
      <c r="C7" s="91"/>
      <c r="D7" s="96"/>
      <c r="E7" s="41"/>
      <c r="F7" s="41"/>
      <c r="G7" s="41"/>
      <c r="H7" s="41"/>
      <c r="I7" s="41"/>
      <c r="J7" s="41"/>
    </row>
    <row r="8" spans="1:10" ht="15.5" x14ac:dyDescent="0.35">
      <c r="A8" s="75"/>
      <c r="B8" s="71"/>
      <c r="C8" s="71"/>
      <c r="D8" s="167"/>
      <c r="E8" s="41"/>
      <c r="F8" s="41"/>
      <c r="G8" s="41"/>
      <c r="H8" s="41"/>
      <c r="I8" s="41"/>
      <c r="J8" s="41"/>
    </row>
    <row r="9" spans="1:10" ht="15.5" x14ac:dyDescent="0.35">
      <c r="A9" s="75"/>
      <c r="B9" s="71"/>
      <c r="C9" s="71"/>
      <c r="D9" s="167"/>
      <c r="E9" s="41"/>
      <c r="F9" s="41"/>
      <c r="G9" s="41"/>
      <c r="H9" s="41"/>
      <c r="I9" s="41"/>
      <c r="J9" s="41"/>
    </row>
    <row r="10" spans="1:10" ht="15.5" x14ac:dyDescent="0.35">
      <c r="A10" s="75"/>
      <c r="B10" s="71"/>
      <c r="C10" s="71"/>
      <c r="D10" s="167"/>
      <c r="E10" s="41"/>
      <c r="F10" s="41"/>
      <c r="G10" s="41"/>
      <c r="H10" s="41"/>
      <c r="I10" s="41"/>
      <c r="J10" s="41"/>
    </row>
    <row r="11" spans="1:10" ht="16" thickBot="1" x14ac:dyDescent="0.4">
      <c r="A11" s="169"/>
      <c r="B11" s="166"/>
      <c r="C11" s="166"/>
      <c r="D11" s="168"/>
      <c r="E11" s="41"/>
      <c r="F11" s="41"/>
      <c r="G11" s="41"/>
      <c r="H11" s="41"/>
      <c r="I11" s="41"/>
      <c r="J11" s="41"/>
    </row>
    <row r="12" spans="1:10" ht="16" thickBot="1" x14ac:dyDescent="0.4">
      <c r="A12" s="42"/>
      <c r="B12" s="106"/>
      <c r="C12" s="107"/>
      <c r="D12" s="108"/>
      <c r="E12" s="41"/>
      <c r="F12" s="41"/>
      <c r="G12" s="41"/>
      <c r="H12" s="41"/>
      <c r="I12" s="41"/>
      <c r="J12" s="41"/>
    </row>
    <row r="13" spans="1:10" ht="31" x14ac:dyDescent="0.35">
      <c r="A13" s="198"/>
      <c r="B13" s="199"/>
      <c r="C13" s="135" t="s">
        <v>61</v>
      </c>
      <c r="D13" s="135" t="s">
        <v>11</v>
      </c>
      <c r="E13" s="135" t="s">
        <v>10</v>
      </c>
      <c r="F13" s="136" t="s">
        <v>9</v>
      </c>
      <c r="G13" s="41"/>
      <c r="H13" s="41"/>
      <c r="I13" s="41"/>
      <c r="J13" s="41"/>
    </row>
    <row r="14" spans="1:10" s="2" customFormat="1" ht="16" thickBot="1" x14ac:dyDescent="0.4">
      <c r="A14" s="128" t="s">
        <v>48</v>
      </c>
      <c r="B14" s="129"/>
      <c r="C14" s="137"/>
      <c r="D14" s="137"/>
      <c r="E14" s="137"/>
      <c r="F14" s="131"/>
      <c r="G14" s="41"/>
      <c r="H14" s="41"/>
      <c r="I14" s="41"/>
      <c r="J14" s="41"/>
    </row>
    <row r="15" spans="1:10" ht="15.5" x14ac:dyDescent="0.35">
      <c r="A15" s="42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6" thickBot="1" x14ac:dyDescent="0.4">
      <c r="A16" s="42" t="s">
        <v>41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1" ht="46.5" x14ac:dyDescent="0.35">
      <c r="A17" s="117" t="s">
        <v>13</v>
      </c>
      <c r="B17" s="113" t="s">
        <v>51</v>
      </c>
      <c r="C17" s="113" t="s">
        <v>58</v>
      </c>
      <c r="D17" s="113" t="s">
        <v>11</v>
      </c>
      <c r="E17" s="113" t="s">
        <v>10</v>
      </c>
      <c r="F17" s="113" t="s">
        <v>9</v>
      </c>
      <c r="G17" s="115" t="str">
        <f>+'Opg 5.4.3 Passiv prognose'!G16</f>
        <v>Varesalg i alt brutto</v>
      </c>
      <c r="H17" s="113" t="s">
        <v>8</v>
      </c>
      <c r="I17" s="113" t="s">
        <v>7</v>
      </c>
      <c r="J17" s="114" t="s">
        <v>6</v>
      </c>
    </row>
    <row r="18" spans="1:11" ht="15.5" x14ac:dyDescent="0.35">
      <c r="A18" s="118" t="s">
        <v>3</v>
      </c>
      <c r="B18" s="165"/>
      <c r="C18" s="91"/>
      <c r="D18" s="119"/>
      <c r="E18" s="119"/>
      <c r="F18" s="112"/>
      <c r="G18" s="138"/>
      <c r="H18" s="119"/>
      <c r="I18" s="112"/>
      <c r="J18" s="96"/>
    </row>
    <row r="19" spans="1:11" ht="15.5" x14ac:dyDescent="0.35">
      <c r="A19" s="75" t="s">
        <v>2</v>
      </c>
      <c r="B19" s="158"/>
      <c r="C19" s="71"/>
      <c r="D19" s="71"/>
      <c r="E19" s="87"/>
      <c r="F19" s="71"/>
      <c r="G19" s="132"/>
      <c r="H19" s="71"/>
      <c r="I19" s="87"/>
      <c r="J19" s="62"/>
    </row>
    <row r="20" spans="1:11" ht="15.5" x14ac:dyDescent="0.35">
      <c r="A20" s="75" t="s">
        <v>1</v>
      </c>
      <c r="B20" s="158"/>
      <c r="C20" s="71"/>
      <c r="D20" s="71"/>
      <c r="E20" s="71"/>
      <c r="F20" s="71"/>
      <c r="G20" s="116"/>
      <c r="H20" s="87"/>
      <c r="I20" s="87"/>
      <c r="J20" s="62"/>
    </row>
    <row r="21" spans="1:11" ht="15.5" x14ac:dyDescent="0.35">
      <c r="A21" s="75" t="s">
        <v>0</v>
      </c>
      <c r="B21" s="158"/>
      <c r="C21" s="71"/>
      <c r="D21" s="87"/>
      <c r="E21" s="71"/>
      <c r="F21" s="71"/>
      <c r="G21" s="116"/>
      <c r="H21" s="71"/>
      <c r="I21" s="87"/>
      <c r="J21" s="62"/>
    </row>
    <row r="22" spans="1:11" ht="15.5" x14ac:dyDescent="0.35">
      <c r="A22" s="53" t="str">
        <f>+'Opg 5.4.3 Passiv prognose'!A21</f>
        <v>Varesalg i alt brutto</v>
      </c>
      <c r="B22" s="90"/>
      <c r="C22" s="112"/>
      <c r="D22" s="91"/>
      <c r="E22" s="112"/>
      <c r="F22" s="112"/>
      <c r="G22" s="138"/>
      <c r="H22" s="95"/>
      <c r="I22" s="95"/>
      <c r="J22" s="96"/>
    </row>
    <row r="23" spans="1:11" ht="15.5" x14ac:dyDescent="0.35">
      <c r="A23" s="89" t="str">
        <f>+'Opg 5.4.3 Passiv prognose'!A22</f>
        <v>Salgsprisafvigelser</v>
      </c>
      <c r="B23" s="72"/>
      <c r="C23" s="64"/>
      <c r="D23" s="87"/>
      <c r="E23" s="64"/>
      <c r="F23" s="87"/>
      <c r="G23" s="139"/>
      <c r="H23" s="125"/>
      <c r="I23" s="95"/>
      <c r="J23" s="126"/>
      <c r="K23" s="104"/>
    </row>
    <row r="24" spans="1:11" ht="15.5" x14ac:dyDescent="0.35">
      <c r="A24" s="53" t="str">
        <f>'Opg 5.4.3 Passiv prognose'!A23</f>
        <v>Varesalg i alt netto</v>
      </c>
      <c r="B24" s="90"/>
      <c r="C24" s="112"/>
      <c r="D24" s="112"/>
      <c r="E24" s="112"/>
      <c r="F24" s="112"/>
      <c r="G24" s="140"/>
      <c r="H24" s="95"/>
      <c r="I24" s="140"/>
      <c r="J24" s="126"/>
    </row>
    <row r="25" spans="1:11" ht="15.5" x14ac:dyDescent="0.35">
      <c r="A25" s="86" t="str">
        <f>'Opg 5.4.3 Passiv prognose'!A24</f>
        <v xml:space="preserve">Vareforbrug </v>
      </c>
      <c r="B25" s="40"/>
      <c r="C25" s="87"/>
      <c r="D25" s="87"/>
      <c r="E25" s="87"/>
      <c r="F25" s="87"/>
      <c r="G25" s="132"/>
      <c r="H25" s="94"/>
      <c r="I25" s="97"/>
      <c r="J25" s="98"/>
    </row>
    <row r="26" spans="1:11" ht="15.5" x14ac:dyDescent="0.35">
      <c r="A26" s="121" t="str">
        <f>'Opg 5.4.3 Passiv prognose'!A25</f>
        <v>Bruttoavance</v>
      </c>
      <c r="B26" s="120"/>
      <c r="C26" s="141"/>
      <c r="D26" s="141"/>
      <c r="E26" s="141"/>
      <c r="F26" s="141"/>
      <c r="G26" s="141"/>
      <c r="H26" s="67"/>
      <c r="I26" s="56"/>
      <c r="J26" s="57"/>
    </row>
    <row r="27" spans="1:11" ht="15.5" x14ac:dyDescent="0.35">
      <c r="A27" s="121" t="str">
        <f>'Opg 5.4.3 Passiv prognose'!A26</f>
        <v>Bruttoavance i % af nettoomsætning</v>
      </c>
      <c r="B27" s="120"/>
      <c r="C27" s="122"/>
      <c r="D27" s="122"/>
      <c r="E27" s="122"/>
      <c r="F27" s="122"/>
      <c r="G27" s="122"/>
      <c r="H27" s="68"/>
      <c r="I27" s="58"/>
      <c r="J27" s="59"/>
    </row>
    <row r="28" spans="1:11" ht="15.5" x14ac:dyDescent="0.35">
      <c r="A28" s="93" t="str">
        <f>'Opg 5.4.3 Passiv prognose'!A27</f>
        <v>Reklame</v>
      </c>
      <c r="B28" s="123"/>
      <c r="C28" s="124"/>
      <c r="D28" s="124"/>
      <c r="E28" s="124"/>
      <c r="F28" s="124"/>
      <c r="G28" s="112"/>
      <c r="H28" s="68"/>
      <c r="I28" s="58"/>
      <c r="J28" s="59"/>
    </row>
    <row r="29" spans="1:11" ht="16" thickBot="1" x14ac:dyDescent="0.4">
      <c r="A29" s="76" t="str">
        <f>'Opg 5.4.3 Passiv prognose'!A28</f>
        <v>Markedsføringsbidrag</v>
      </c>
      <c r="B29" s="77"/>
      <c r="C29" s="78"/>
      <c r="D29" s="78"/>
      <c r="E29" s="78"/>
      <c r="F29" s="78"/>
      <c r="G29" s="79"/>
      <c r="H29" s="69"/>
      <c r="I29" s="60"/>
      <c r="J29" s="61"/>
    </row>
    <row r="30" spans="1:11" x14ac:dyDescent="0.35">
      <c r="H30" s="105"/>
    </row>
  </sheetData>
  <mergeCells count="1">
    <mergeCell ref="A13:B1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199C30C6C7742AE487A4C5E3E6DFA" ma:contentTypeVersion="14" ma:contentTypeDescription="Create a new document." ma:contentTypeScope="" ma:versionID="a629667eb009b84629bc3cbf39f74c5d">
  <xsd:schema xmlns:xsd="http://www.w3.org/2001/XMLSchema" xmlns:xs="http://www.w3.org/2001/XMLSchema" xmlns:p="http://schemas.microsoft.com/office/2006/metadata/properties" xmlns:ns3="8f719809-eb87-407d-86e6-455e663ccad1" xmlns:ns4="da39eff1-2e2b-4fbe-b1be-28f3e60f75f5" targetNamespace="http://schemas.microsoft.com/office/2006/metadata/properties" ma:root="true" ma:fieldsID="98630fdb9c09d3344a967dfd8a6acabf" ns3:_="" ns4:_="">
    <xsd:import namespace="8f719809-eb87-407d-86e6-455e663ccad1"/>
    <xsd:import namespace="da39eff1-2e2b-4fbe-b1be-28f3e60f75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19809-eb87-407d-86e6-455e663cc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9eff1-2e2b-4fbe-b1be-28f3e60f75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f719809-eb87-407d-86e6-455e663cca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4F718-B6B3-40F5-BD34-2DA9B964F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19809-eb87-407d-86e6-455e663ccad1"/>
    <ds:schemaRef ds:uri="da39eff1-2e2b-4fbe-b1be-28f3e60f75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25DEF-8774-463D-81E5-3BCDE350DAC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719809-eb87-407d-86e6-455e663ccad1"/>
    <ds:schemaRef ds:uri="da39eff1-2e2b-4fbe-b1be-28f3e60f75f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85A100-3E49-42B7-BC35-AF3191B4B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Opg 5.4 Figur 1</vt:lpstr>
      <vt:lpstr>Opg 5.4 Figur 2 &amp; 3</vt:lpstr>
      <vt:lpstr>Opg 5.4.3 Passiv prognose</vt:lpstr>
      <vt:lpstr>Opg 5.4.3 Aktivt budget</vt:lpstr>
    </vt:vector>
  </TitlesOfParts>
  <Company>CBS - Copenhagen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Jytte Grambo Larsen</dc:creator>
  <cp:lastModifiedBy>Jeanette Willert</cp:lastModifiedBy>
  <dcterms:created xsi:type="dcterms:W3CDTF">2023-03-11T12:28:57Z</dcterms:created>
  <dcterms:modified xsi:type="dcterms:W3CDTF">2023-08-12T20:05:15Z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0x010100154199C30C6C7742AE487A4C5E3E6DFA</vt:lpwstr>
  </property>
</Properties>
</file>