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8\"/>
    </mc:Choice>
  </mc:AlternateContent>
  <xr:revisionPtr revIDLastSave="0" documentId="13_ncr:1_{0465D03F-F926-4940-8C6B-C4B54C0C11C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abel 1" sheetId="4" r:id="rId1"/>
    <sheet name="Tabel 2" sheetId="6" r:id="rId2"/>
    <sheet name="Løsning 8.3.2" sheetId="5" r:id="rId3"/>
    <sheet name="Løsning 8.3.5 + 8.3.6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3" i="6"/>
  <c r="H9" i="6"/>
  <c r="H18" i="6"/>
  <c r="H6" i="6"/>
  <c r="A14" i="1"/>
  <c r="A13" i="1"/>
  <c r="A10" i="1"/>
  <c r="A9" i="1"/>
  <c r="A8" i="1"/>
  <c r="A7" i="1"/>
  <c r="A6" i="1"/>
  <c r="A12" i="1"/>
  <c r="A11" i="1"/>
  <c r="F18" i="6"/>
  <c r="C18" i="6"/>
  <c r="K6" i="6"/>
  <c r="J6" i="6"/>
  <c r="I6" i="6"/>
  <c r="G6" i="6"/>
  <c r="F6" i="6"/>
  <c r="E6" i="6"/>
  <c r="D6" i="6"/>
  <c r="C6" i="6"/>
  <c r="B6" i="6"/>
  <c r="C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19" i="4"/>
</calcChain>
</file>

<file path=xl/sharedStrings.xml><?xml version="1.0" encoding="utf-8"?>
<sst xmlns="http://schemas.openxmlformats.org/spreadsheetml/2006/main" count="86" uniqueCount="58">
  <si>
    <t>Timelønnede</t>
  </si>
  <si>
    <t>Fastlønnede</t>
  </si>
  <si>
    <t>Værktøj</t>
  </si>
  <si>
    <t>Personaleomkostninger</t>
  </si>
  <si>
    <t>Enheder</t>
  </si>
  <si>
    <t>Omkostning</t>
  </si>
  <si>
    <t>Metode</t>
  </si>
  <si>
    <t>Beløb</t>
  </si>
  <si>
    <t>Uddannelse</t>
  </si>
  <si>
    <t>Pakkelinje 1</t>
  </si>
  <si>
    <t>Pakkelinje 2</t>
  </si>
  <si>
    <t>Enhed</t>
  </si>
  <si>
    <t>%</t>
  </si>
  <si>
    <t>Afdeling</t>
  </si>
  <si>
    <t>Funktion</t>
  </si>
  <si>
    <t xml:space="preserve">Antal </t>
  </si>
  <si>
    <t>Produktudvikling</t>
  </si>
  <si>
    <t>Forretningsudvikling</t>
  </si>
  <si>
    <t>Myndighedsdokumentation</t>
  </si>
  <si>
    <t>Kvalitetskontrol</t>
  </si>
  <si>
    <t>Laboratorium</t>
  </si>
  <si>
    <t>ja</t>
  </si>
  <si>
    <t>Logistik</t>
  </si>
  <si>
    <t>Lager</t>
  </si>
  <si>
    <t>Salg</t>
  </si>
  <si>
    <t>Opsøgende salg</t>
  </si>
  <si>
    <t>Marketing</t>
  </si>
  <si>
    <t>Økonomi</t>
  </si>
  <si>
    <t>Personale</t>
  </si>
  <si>
    <t>IT</t>
  </si>
  <si>
    <t>Nøglekapacitet</t>
  </si>
  <si>
    <t>Virksomhedens økonomistyring</t>
  </si>
  <si>
    <t>Pakkeriet</t>
  </si>
  <si>
    <t>Fastlønnede personale</t>
  </si>
  <si>
    <t>Energiforbruget</t>
  </si>
  <si>
    <t>Regnskabet 2022</t>
  </si>
  <si>
    <t>Budgettet 2023</t>
  </si>
  <si>
    <t>Regnskabet 2023</t>
  </si>
  <si>
    <t>Afvigelse 2023</t>
  </si>
  <si>
    <t>IT-hardware</t>
  </si>
  <si>
    <t>IT-software</t>
  </si>
  <si>
    <t>Eksempler på følgekapacitet</t>
  </si>
  <si>
    <t>8.3 Farmateket A/S</t>
  </si>
  <si>
    <t>Økonomi/               personale</t>
  </si>
  <si>
    <t>I alt</t>
  </si>
  <si>
    <t>Tabel 1: Oversigt over medarbejdere pr. afdeling</t>
  </si>
  <si>
    <t>Kapaciteter</t>
  </si>
  <si>
    <t>Tabel 2: Regnskab for 2022, budget, regnskab og afvigelser for 2023</t>
  </si>
  <si>
    <t>Gennemsnits- årsløn (kr.)</t>
  </si>
  <si>
    <t>Løn i alt (kr.)</t>
  </si>
  <si>
    <t>8.3 Farmateket A/S - opgave 8.3.2.</t>
  </si>
  <si>
    <t>Timeløn?</t>
  </si>
  <si>
    <t>Overtids- betaling?</t>
  </si>
  <si>
    <t>Hvilke måletekniske nøglekapaciteter har de enkelte afdelinger, og hvad er de vigtigste følgekapaciteter?</t>
  </si>
  <si>
    <t>Pakkeri/       produktion</t>
  </si>
  <si>
    <t>Økonomi/   personale</t>
  </si>
  <si>
    <t>8.3 Farmateket A/S - opgave 8.3.5 og 8.3.6</t>
  </si>
  <si>
    <t>Hovedreperation af linje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</si>
</sst>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693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0EA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/>
      <top/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/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/>
      <bottom/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/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/>
      <bottom/>
      <diagonal/>
    </border>
    <border>
      <left style="medium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thin">
        <color rgb="FF006932"/>
      </top>
      <bottom/>
      <diagonal/>
    </border>
    <border>
      <left style="thin">
        <color rgb="FF006932"/>
      </left>
      <right/>
      <top/>
      <bottom/>
      <diagonal/>
    </border>
    <border>
      <left/>
      <right style="thin">
        <color rgb="FF006932"/>
      </right>
      <top/>
      <bottom/>
      <diagonal/>
    </border>
    <border>
      <left style="thin">
        <color rgb="FF006932"/>
      </left>
      <right/>
      <top/>
      <bottom style="thin">
        <color rgb="FF006932"/>
      </bottom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/>
      <top style="thin">
        <color rgb="FF006932"/>
      </top>
      <bottom style="medium">
        <color rgb="FF006932"/>
      </bottom>
      <diagonal/>
    </border>
    <border>
      <left/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/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7" fillId="3" borderId="0" xfId="0" applyFont="1" applyFill="1"/>
    <xf numFmtId="0" fontId="8" fillId="0" borderId="0" xfId="0" applyFont="1"/>
    <xf numFmtId="0" fontId="9" fillId="3" borderId="0" xfId="0" applyFont="1" applyFill="1" applyAlignment="1">
      <alignment horizontal="left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7" fontId="10" fillId="2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1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7" fontId="10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5" fontId="1" fillId="0" borderId="17" xfId="1" applyNumberFormat="1" applyFont="1" applyBorder="1"/>
    <xf numFmtId="165" fontId="1" fillId="0" borderId="18" xfId="1" applyNumberFormat="1" applyFont="1" applyBorder="1"/>
    <xf numFmtId="165" fontId="1" fillId="0" borderId="19" xfId="1" applyNumberFormat="1" applyFont="1" applyBorder="1"/>
    <xf numFmtId="165" fontId="1" fillId="0" borderId="20" xfId="1" applyNumberFormat="1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/>
    <xf numFmtId="165" fontId="1" fillId="0" borderId="24" xfId="1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165" fontId="1" fillId="0" borderId="0" xfId="0" applyNumberFormat="1" applyFont="1"/>
    <xf numFmtId="49" fontId="10" fillId="2" borderId="4" xfId="0" applyNumberFormat="1" applyFont="1" applyFill="1" applyBorder="1" applyAlignment="1">
      <alignment horizontal="center" vertical="center"/>
    </xf>
    <xf numFmtId="166" fontId="1" fillId="0" borderId="8" xfId="2" applyNumberFormat="1" applyFont="1" applyBorder="1"/>
    <xf numFmtId="0" fontId="1" fillId="0" borderId="6" xfId="0" applyFont="1" applyBorder="1"/>
    <xf numFmtId="0" fontId="1" fillId="0" borderId="31" xfId="0" applyFont="1" applyBorder="1"/>
    <xf numFmtId="0" fontId="1" fillId="0" borderId="32" xfId="0" applyFont="1" applyBorder="1"/>
    <xf numFmtId="165" fontId="1" fillId="0" borderId="33" xfId="0" applyNumberFormat="1" applyFont="1" applyBorder="1"/>
    <xf numFmtId="0" fontId="1" fillId="0" borderId="34" xfId="0" applyFont="1" applyBorder="1"/>
    <xf numFmtId="165" fontId="1" fillId="0" borderId="34" xfId="0" applyNumberFormat="1" applyFont="1" applyBorder="1"/>
    <xf numFmtId="166" fontId="1" fillId="0" borderId="35" xfId="2" applyNumberFormat="1" applyFont="1" applyBorder="1"/>
    <xf numFmtId="0" fontId="1" fillId="0" borderId="36" xfId="0" applyFont="1" applyBorder="1"/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23" xfId="0" applyNumberFormat="1" applyFont="1" applyBorder="1"/>
    <xf numFmtId="165" fontId="1" fillId="0" borderId="24" xfId="1" applyNumberFormat="1" applyFont="1" applyFill="1" applyBorder="1"/>
    <xf numFmtId="0" fontId="11" fillId="0" borderId="0" xfId="0" applyFont="1"/>
    <xf numFmtId="167" fontId="10" fillId="2" borderId="10" xfId="0" applyNumberFormat="1" applyFont="1" applyFill="1" applyBorder="1" applyAlignment="1">
      <alignment horizontal="left" vertical="center" wrapText="1"/>
    </xf>
    <xf numFmtId="167" fontId="10" fillId="2" borderId="16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49" fontId="10" fillId="2" borderId="10" xfId="0" applyNumberFormat="1" applyFont="1" applyFill="1" applyBorder="1" applyAlignment="1">
      <alignment horizontal="left" vertical="center"/>
    </xf>
    <xf numFmtId="0" fontId="1" fillId="0" borderId="37" xfId="0" applyFont="1" applyBorder="1" applyAlignment="1">
      <alignment horizontal="center"/>
    </xf>
    <xf numFmtId="165" fontId="1" fillId="0" borderId="22" xfId="1" applyNumberFormat="1" applyFont="1" applyBorder="1"/>
    <xf numFmtId="165" fontId="1" fillId="0" borderId="17" xfId="0" applyNumberFormat="1" applyFont="1" applyBorder="1"/>
    <xf numFmtId="166" fontId="1" fillId="0" borderId="38" xfId="2" applyNumberFormat="1" applyFont="1" applyBorder="1"/>
    <xf numFmtId="165" fontId="1" fillId="0" borderId="23" xfId="1" applyNumberFormat="1" applyFont="1" applyBorder="1"/>
    <xf numFmtId="165" fontId="1" fillId="0" borderId="20" xfId="0" applyNumberFormat="1" applyFont="1" applyBorder="1"/>
    <xf numFmtId="166" fontId="1" fillId="0" borderId="39" xfId="2" applyNumberFormat="1" applyFont="1" applyBorder="1"/>
    <xf numFmtId="0" fontId="1" fillId="0" borderId="40" xfId="0" applyFont="1" applyBorder="1"/>
    <xf numFmtId="165" fontId="1" fillId="0" borderId="36" xfId="0" applyNumberFormat="1" applyFont="1" applyBorder="1"/>
    <xf numFmtId="166" fontId="1" fillId="0" borderId="41" xfId="2" applyNumberFormat="1" applyFont="1" applyBorder="1"/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0" fillId="2" borderId="29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zoomScale="75" zoomScaleNormal="75" workbookViewId="0"/>
  </sheetViews>
  <sheetFormatPr defaultColWidth="9.1796875" defaultRowHeight="14.5" x14ac:dyDescent="0.35"/>
  <cols>
    <col min="1" max="1" width="20.453125" customWidth="1"/>
    <col min="2" max="2" width="23.36328125" customWidth="1"/>
    <col min="3" max="3" width="6.81640625" customWidth="1"/>
    <col min="4" max="4" width="14.1796875" customWidth="1"/>
    <col min="5" max="5" width="14.1796875" bestFit="1" customWidth="1"/>
    <col min="6" max="6" width="12.36328125" customWidth="1"/>
    <col min="7" max="7" width="11.81640625" customWidth="1"/>
    <col min="8" max="8" width="13.6328125" bestFit="1" customWidth="1"/>
  </cols>
  <sheetData>
    <row r="1" spans="1:7" ht="23.5" x14ac:dyDescent="0.55000000000000004">
      <c r="A1" s="1" t="s">
        <v>31</v>
      </c>
    </row>
    <row r="2" spans="1:7" x14ac:dyDescent="0.35">
      <c r="A2" s="5"/>
    </row>
    <row r="3" spans="1:7" ht="18.5" x14ac:dyDescent="0.45">
      <c r="A3" s="6" t="s">
        <v>42</v>
      </c>
    </row>
    <row r="4" spans="1:7" ht="16" thickBot="1" x14ac:dyDescent="0.4">
      <c r="A4" s="7" t="s">
        <v>45</v>
      </c>
    </row>
    <row r="5" spans="1:7" s="4" customFormat="1" ht="31" x14ac:dyDescent="0.35">
      <c r="A5" s="57" t="s">
        <v>13</v>
      </c>
      <c r="B5" s="58" t="s">
        <v>14</v>
      </c>
      <c r="C5" s="21" t="s">
        <v>15</v>
      </c>
      <c r="D5" s="21" t="s">
        <v>48</v>
      </c>
      <c r="E5" s="21" t="s">
        <v>51</v>
      </c>
      <c r="F5" s="21" t="s">
        <v>52</v>
      </c>
      <c r="G5" s="11" t="s">
        <v>49</v>
      </c>
    </row>
    <row r="6" spans="1:7" ht="15.5" x14ac:dyDescent="0.35">
      <c r="A6" s="78" t="s">
        <v>16</v>
      </c>
      <c r="B6" s="22" t="s">
        <v>17</v>
      </c>
      <c r="C6" s="31">
        <v>2</v>
      </c>
      <c r="D6" s="27">
        <v>650000</v>
      </c>
      <c r="E6" s="31"/>
      <c r="F6" s="31"/>
      <c r="G6" s="12">
        <f>+C6*D6</f>
        <v>1300000</v>
      </c>
    </row>
    <row r="7" spans="1:7" ht="15.5" x14ac:dyDescent="0.35">
      <c r="A7" s="79"/>
      <c r="B7" s="23" t="s">
        <v>18</v>
      </c>
      <c r="C7" s="32">
        <v>3</v>
      </c>
      <c r="D7" s="28">
        <v>800000</v>
      </c>
      <c r="E7" s="32"/>
      <c r="F7" s="32"/>
      <c r="G7" s="13">
        <f t="shared" ref="G7:G18" si="0">+C7*D7</f>
        <v>2400000</v>
      </c>
    </row>
    <row r="8" spans="1:7" ht="15.5" x14ac:dyDescent="0.35">
      <c r="A8" s="18" t="s">
        <v>19</v>
      </c>
      <c r="B8" s="24"/>
      <c r="C8" s="33">
        <v>6</v>
      </c>
      <c r="D8" s="29">
        <v>400000</v>
      </c>
      <c r="E8" s="33"/>
      <c r="F8" s="33"/>
      <c r="G8" s="14">
        <f t="shared" si="0"/>
        <v>2400000</v>
      </c>
    </row>
    <row r="9" spans="1:7" ht="15.5" x14ac:dyDescent="0.35">
      <c r="A9" s="18" t="s">
        <v>20</v>
      </c>
      <c r="B9" s="24"/>
      <c r="C9" s="33">
        <v>8</v>
      </c>
      <c r="D9" s="29">
        <v>350000</v>
      </c>
      <c r="E9" s="33"/>
      <c r="F9" s="33" t="s">
        <v>21</v>
      </c>
      <c r="G9" s="14">
        <f t="shared" si="0"/>
        <v>2800000</v>
      </c>
    </row>
    <row r="10" spans="1:7" ht="15.5" x14ac:dyDescent="0.35">
      <c r="A10" s="18" t="s">
        <v>22</v>
      </c>
      <c r="B10" s="24"/>
      <c r="C10" s="33">
        <v>5</v>
      </c>
      <c r="D10" s="29">
        <v>500000</v>
      </c>
      <c r="E10" s="33"/>
      <c r="F10" s="33"/>
      <c r="G10" s="14">
        <f t="shared" si="0"/>
        <v>2500000</v>
      </c>
    </row>
    <row r="11" spans="1:7" ht="15.5" x14ac:dyDescent="0.35">
      <c r="A11" s="78" t="s">
        <v>32</v>
      </c>
      <c r="B11" s="22" t="s">
        <v>0</v>
      </c>
      <c r="C11" s="31">
        <v>12</v>
      </c>
      <c r="D11" s="27">
        <v>250000</v>
      </c>
      <c r="E11" s="31" t="s">
        <v>21</v>
      </c>
      <c r="F11" s="31" t="s">
        <v>21</v>
      </c>
      <c r="G11" s="12">
        <f t="shared" si="0"/>
        <v>3000000</v>
      </c>
    </row>
    <row r="12" spans="1:7" ht="15.5" x14ac:dyDescent="0.35">
      <c r="A12" s="79"/>
      <c r="B12" s="23" t="s">
        <v>1</v>
      </c>
      <c r="C12" s="32">
        <v>8</v>
      </c>
      <c r="D12" s="28">
        <v>270000</v>
      </c>
      <c r="E12" s="32"/>
      <c r="F12" s="32" t="s">
        <v>21</v>
      </c>
      <c r="G12" s="13">
        <f t="shared" si="0"/>
        <v>2160000</v>
      </c>
    </row>
    <row r="13" spans="1:7" ht="15.5" x14ac:dyDescent="0.35">
      <c r="A13" s="18" t="s">
        <v>23</v>
      </c>
      <c r="B13" s="24" t="s">
        <v>0</v>
      </c>
      <c r="C13" s="33">
        <v>16</v>
      </c>
      <c r="D13" s="29">
        <v>250000</v>
      </c>
      <c r="E13" s="33" t="s">
        <v>21</v>
      </c>
      <c r="F13" s="33" t="s">
        <v>21</v>
      </c>
      <c r="G13" s="14">
        <f t="shared" si="0"/>
        <v>4000000</v>
      </c>
    </row>
    <row r="14" spans="1:7" ht="15.5" x14ac:dyDescent="0.35">
      <c r="A14" s="78" t="s">
        <v>24</v>
      </c>
      <c r="B14" s="22" t="s">
        <v>25</v>
      </c>
      <c r="C14" s="31">
        <v>2</v>
      </c>
      <c r="D14" s="27">
        <v>350000</v>
      </c>
      <c r="E14" s="31"/>
      <c r="F14" s="31"/>
      <c r="G14" s="12">
        <f t="shared" si="0"/>
        <v>700000</v>
      </c>
    </row>
    <row r="15" spans="1:7" ht="15.5" x14ac:dyDescent="0.35">
      <c r="A15" s="79"/>
      <c r="B15" s="23" t="s">
        <v>26</v>
      </c>
      <c r="C15" s="32">
        <v>2</v>
      </c>
      <c r="D15" s="28">
        <v>450000</v>
      </c>
      <c r="E15" s="32"/>
      <c r="F15" s="32"/>
      <c r="G15" s="13">
        <f t="shared" si="0"/>
        <v>900000</v>
      </c>
    </row>
    <row r="16" spans="1:7" ht="17" customHeight="1" x14ac:dyDescent="0.35">
      <c r="A16" s="80" t="s">
        <v>43</v>
      </c>
      <c r="B16" s="22" t="s">
        <v>27</v>
      </c>
      <c r="C16" s="31">
        <v>3</v>
      </c>
      <c r="D16" s="27">
        <v>300000</v>
      </c>
      <c r="E16" s="31"/>
      <c r="F16" s="31"/>
      <c r="G16" s="12">
        <f t="shared" si="0"/>
        <v>900000</v>
      </c>
    </row>
    <row r="17" spans="1:7" ht="15.5" x14ac:dyDescent="0.35">
      <c r="A17" s="81"/>
      <c r="B17" s="25" t="s">
        <v>28</v>
      </c>
      <c r="C17" s="34">
        <v>2</v>
      </c>
      <c r="D17" s="30">
        <v>300000</v>
      </c>
      <c r="E17" s="34"/>
      <c r="F17" s="34"/>
      <c r="G17" s="15">
        <f t="shared" si="0"/>
        <v>600000</v>
      </c>
    </row>
    <row r="18" spans="1:7" ht="15.5" x14ac:dyDescent="0.35">
      <c r="A18" s="82"/>
      <c r="B18" s="23" t="s">
        <v>29</v>
      </c>
      <c r="C18" s="32">
        <v>3</v>
      </c>
      <c r="D18" s="28">
        <v>450000</v>
      </c>
      <c r="E18" s="32"/>
      <c r="F18" s="32"/>
      <c r="G18" s="13">
        <f t="shared" si="0"/>
        <v>1350000</v>
      </c>
    </row>
    <row r="19" spans="1:7" ht="16" thickBot="1" x14ac:dyDescent="0.4">
      <c r="A19" s="20" t="s">
        <v>44</v>
      </c>
      <c r="B19" s="26"/>
      <c r="C19" s="59">
        <f>SUM(C6:C18)</f>
        <v>72</v>
      </c>
      <c r="D19" s="26"/>
      <c r="E19" s="26"/>
      <c r="F19" s="26"/>
      <c r="G19" s="16">
        <f>SUM(G6:G18)</f>
        <v>25010000</v>
      </c>
    </row>
    <row r="24" spans="1:7" x14ac:dyDescent="0.35">
      <c r="D24" s="4"/>
      <c r="E24" s="4"/>
      <c r="F24" s="4"/>
    </row>
  </sheetData>
  <mergeCells count="4">
    <mergeCell ref="A6:A7"/>
    <mergeCell ref="A11:A12"/>
    <mergeCell ref="A14:A15"/>
    <mergeCell ref="A16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F340-75F3-4703-8CEC-42BDC5FCF59E}">
  <dimension ref="A1:M29"/>
  <sheetViews>
    <sheetView showGridLines="0" zoomScale="72" zoomScaleNormal="72" workbookViewId="0"/>
  </sheetViews>
  <sheetFormatPr defaultColWidth="9.1796875" defaultRowHeight="14.5" x14ac:dyDescent="0.35"/>
  <cols>
    <col min="1" max="1" width="24.6328125" customWidth="1"/>
    <col min="2" max="2" width="12.1796875" customWidth="1"/>
    <col min="3" max="3" width="11.6328125" customWidth="1"/>
    <col min="4" max="4" width="9.6328125" customWidth="1"/>
    <col min="5" max="5" width="9.1796875" customWidth="1"/>
    <col min="7" max="7" width="8.1796875" customWidth="1"/>
    <col min="8" max="8" width="11.6328125" customWidth="1"/>
    <col min="9" max="12" width="9.36328125" customWidth="1"/>
  </cols>
  <sheetData>
    <row r="1" spans="1:11" ht="23.5" x14ac:dyDescent="0.55000000000000004">
      <c r="A1" s="1" t="s">
        <v>31</v>
      </c>
    </row>
    <row r="2" spans="1:11" x14ac:dyDescent="0.35">
      <c r="A2" s="5"/>
    </row>
    <row r="3" spans="1:11" ht="18.5" x14ac:dyDescent="0.45">
      <c r="A3" s="6" t="s">
        <v>42</v>
      </c>
    </row>
    <row r="4" spans="1:11" ht="16" thickBot="1" x14ac:dyDescent="0.4">
      <c r="A4" s="7" t="s">
        <v>47</v>
      </c>
    </row>
    <row r="5" spans="1:11" ht="15.5" x14ac:dyDescent="0.35">
      <c r="A5" s="60" t="s">
        <v>46</v>
      </c>
      <c r="B5" s="83" t="s">
        <v>35</v>
      </c>
      <c r="C5" s="84"/>
      <c r="D5" s="83" t="s">
        <v>36</v>
      </c>
      <c r="E5" s="85"/>
      <c r="F5" s="84"/>
      <c r="G5" s="83" t="s">
        <v>37</v>
      </c>
      <c r="H5" s="84"/>
      <c r="I5" s="83" t="s">
        <v>38</v>
      </c>
      <c r="J5" s="85"/>
      <c r="K5" s="86"/>
    </row>
    <row r="6" spans="1:11" ht="15.5" x14ac:dyDescent="0.35">
      <c r="A6" s="18"/>
      <c r="B6" s="33" t="str">
        <f>+'Løsning 8.3.5 + 8.3.6'!B5</f>
        <v>Enhed</v>
      </c>
      <c r="C6" s="51" t="str">
        <f>+'Løsning 8.3.5 + 8.3.6'!C5</f>
        <v>Omkostning</v>
      </c>
      <c r="D6" s="52" t="str">
        <f>+'Løsning 8.3.5 + 8.3.6'!D5</f>
        <v>Metode</v>
      </c>
      <c r="E6" s="10" t="str">
        <f>+'Løsning 8.3.5 + 8.3.6'!E5</f>
        <v>Enheder</v>
      </c>
      <c r="F6" s="51" t="str">
        <f>+'Løsning 8.3.5 + 8.3.6'!F5</f>
        <v>Beløb</v>
      </c>
      <c r="G6" s="52" t="str">
        <f>+'Løsning 8.3.5 + 8.3.6'!G5</f>
        <v>Enheder</v>
      </c>
      <c r="H6" s="51" t="str">
        <f>+'Løsning 8.3.5 + 8.3.6'!H5</f>
        <v>Beløb</v>
      </c>
      <c r="I6" s="52" t="str">
        <f>+'Løsning 8.3.5 + 8.3.6'!I5</f>
        <v>Enhed</v>
      </c>
      <c r="J6" s="10" t="str">
        <f>+'Løsning 8.3.5 + 8.3.6'!J5</f>
        <v>Beløb</v>
      </c>
      <c r="K6" s="53" t="str">
        <f>+'Løsning 8.3.5 + 8.3.6'!K5</f>
        <v>%</v>
      </c>
    </row>
    <row r="7" spans="1:11" ht="15.5" x14ac:dyDescent="0.35">
      <c r="A7" s="19" t="s">
        <v>33</v>
      </c>
      <c r="B7" s="34">
        <v>8</v>
      </c>
      <c r="C7" s="36">
        <v>2160000</v>
      </c>
      <c r="D7" s="35"/>
      <c r="E7" s="8"/>
      <c r="F7" s="36"/>
      <c r="G7" s="35">
        <v>10</v>
      </c>
      <c r="H7" s="55">
        <f>1.025*C7/B7*G7</f>
        <v>2767500</v>
      </c>
      <c r="I7" s="35"/>
      <c r="J7" s="40"/>
      <c r="K7" s="42"/>
    </row>
    <row r="8" spans="1:11" ht="15.5" x14ac:dyDescent="0.35">
      <c r="A8" s="19" t="s">
        <v>3</v>
      </c>
      <c r="B8" s="34"/>
      <c r="C8" s="36">
        <v>40000</v>
      </c>
      <c r="D8" s="35"/>
      <c r="E8" s="8"/>
      <c r="F8" s="36"/>
      <c r="G8" s="35"/>
      <c r="H8" s="55">
        <v>43400</v>
      </c>
      <c r="I8" s="35"/>
      <c r="J8" s="40"/>
      <c r="K8" s="42"/>
    </row>
    <row r="9" spans="1:11" ht="15.5" x14ac:dyDescent="0.35">
      <c r="A9" s="19" t="s">
        <v>8</v>
      </c>
      <c r="B9" s="34">
        <v>56</v>
      </c>
      <c r="C9" s="36">
        <v>33600</v>
      </c>
      <c r="D9" s="54"/>
      <c r="E9" s="8"/>
      <c r="F9" s="36"/>
      <c r="G9" s="35">
        <v>76</v>
      </c>
      <c r="H9" s="55">
        <f>+G9*600*1.05</f>
        <v>47880</v>
      </c>
      <c r="I9" s="35"/>
      <c r="J9" s="40"/>
      <c r="K9" s="42"/>
    </row>
    <row r="10" spans="1:11" ht="15.5" x14ac:dyDescent="0.35">
      <c r="A10" s="19" t="s">
        <v>2</v>
      </c>
      <c r="B10" s="25"/>
      <c r="C10" s="36">
        <v>202000</v>
      </c>
      <c r="D10" s="35"/>
      <c r="E10" s="8"/>
      <c r="F10" s="36"/>
      <c r="G10" s="35"/>
      <c r="H10" s="36">
        <v>208400</v>
      </c>
      <c r="I10" s="35"/>
      <c r="J10" s="40"/>
      <c r="K10" s="42"/>
    </row>
    <row r="11" spans="1:11" ht="15.5" x14ac:dyDescent="0.35">
      <c r="A11" s="19" t="s">
        <v>34</v>
      </c>
      <c r="B11" s="25"/>
      <c r="C11" s="36">
        <v>1350000</v>
      </c>
      <c r="D11" s="35"/>
      <c r="E11" s="8"/>
      <c r="F11" s="36"/>
      <c r="G11" s="35"/>
      <c r="H11" s="36">
        <v>1390500</v>
      </c>
      <c r="I11" s="35"/>
      <c r="J11" s="40"/>
      <c r="K11" s="42"/>
    </row>
    <row r="12" spans="1:11" ht="15.5" x14ac:dyDescent="0.35">
      <c r="A12" s="19" t="s">
        <v>40</v>
      </c>
      <c r="B12" s="25"/>
      <c r="C12" s="36">
        <v>550000</v>
      </c>
      <c r="D12" s="35"/>
      <c r="E12" s="8"/>
      <c r="F12" s="36"/>
      <c r="G12" s="35"/>
      <c r="H12" s="36">
        <v>232000</v>
      </c>
      <c r="I12" s="35"/>
      <c r="J12" s="40"/>
      <c r="K12" s="42"/>
    </row>
    <row r="13" spans="1:11" ht="15.5" x14ac:dyDescent="0.35">
      <c r="A13" s="19" t="s">
        <v>39</v>
      </c>
      <c r="B13" s="25"/>
      <c r="C13" s="36">
        <v>333333</v>
      </c>
      <c r="D13" s="35"/>
      <c r="E13" s="8"/>
      <c r="F13" s="36"/>
      <c r="G13" s="35"/>
      <c r="H13" s="36">
        <f>+(1000000+220000)*0.25</f>
        <v>305000</v>
      </c>
      <c r="I13" s="35"/>
      <c r="J13" s="40"/>
      <c r="K13" s="42"/>
    </row>
    <row r="14" spans="1:11" ht="15.5" x14ac:dyDescent="0.35">
      <c r="A14" s="19" t="s">
        <v>9</v>
      </c>
      <c r="B14" s="25"/>
      <c r="C14" s="36">
        <v>250000</v>
      </c>
      <c r="D14" s="35"/>
      <c r="E14" s="8"/>
      <c r="F14" s="36"/>
      <c r="G14" s="35"/>
      <c r="H14" s="36">
        <v>250000</v>
      </c>
      <c r="I14" s="35"/>
      <c r="J14" s="40"/>
      <c r="K14" s="42"/>
    </row>
    <row r="15" spans="1:11" ht="15.5" x14ac:dyDescent="0.35">
      <c r="A15" s="19" t="s">
        <v>10</v>
      </c>
      <c r="B15" s="25"/>
      <c r="C15" s="36">
        <v>1000000</v>
      </c>
      <c r="D15" s="35"/>
      <c r="E15" s="8"/>
      <c r="F15" s="36"/>
      <c r="G15" s="35"/>
      <c r="H15" s="36">
        <v>1000000</v>
      </c>
      <c r="I15" s="35"/>
      <c r="J15" s="40"/>
      <c r="K15" s="42"/>
    </row>
    <row r="16" spans="1:11" ht="15.5" x14ac:dyDescent="0.35">
      <c r="A16" s="19" t="s">
        <v>57</v>
      </c>
      <c r="B16" s="25"/>
      <c r="C16" s="37"/>
      <c r="D16" s="35"/>
      <c r="E16" s="8"/>
      <c r="F16" s="36"/>
      <c r="G16" s="35"/>
      <c r="H16" s="36">
        <v>110000</v>
      </c>
      <c r="I16" s="35"/>
      <c r="J16" s="40"/>
      <c r="K16" s="42"/>
    </row>
    <row r="17" spans="1:13" ht="15.5" x14ac:dyDescent="0.35">
      <c r="A17" s="17"/>
      <c r="B17" s="23"/>
      <c r="C17" s="39"/>
      <c r="D17" s="38"/>
      <c r="E17" s="9"/>
      <c r="F17" s="39"/>
      <c r="G17" s="38"/>
      <c r="H17" s="39"/>
      <c r="I17" s="38"/>
      <c r="J17" s="9"/>
      <c r="K17" s="43"/>
    </row>
    <row r="18" spans="1:13" ht="16" thickBot="1" x14ac:dyDescent="0.4">
      <c r="A18" s="44"/>
      <c r="B18" s="50"/>
      <c r="C18" s="46">
        <f>SUM(C7:C17)</f>
        <v>5918933</v>
      </c>
      <c r="D18" s="45"/>
      <c r="E18" s="47"/>
      <c r="F18" s="46">
        <f>SUM(F7:F17)</f>
        <v>0</v>
      </c>
      <c r="G18" s="45"/>
      <c r="H18" s="46">
        <f>SUM(H7:H17)</f>
        <v>6354680</v>
      </c>
      <c r="I18" s="45"/>
      <c r="J18" s="48"/>
      <c r="K18" s="49"/>
    </row>
    <row r="29" spans="1:13" x14ac:dyDescent="0.35">
      <c r="M29" s="3"/>
    </row>
  </sheetData>
  <mergeCells count="4">
    <mergeCell ref="B5:C5"/>
    <mergeCell ref="G5:H5"/>
    <mergeCell ref="I5:K5"/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803B-B6D4-4C08-A401-51377B8BD6F4}">
  <dimension ref="A1:D19"/>
  <sheetViews>
    <sheetView showGridLines="0" zoomScale="74" zoomScaleNormal="74" workbookViewId="0"/>
  </sheetViews>
  <sheetFormatPr defaultColWidth="8.81640625" defaultRowHeight="14.5" x14ac:dyDescent="0.35"/>
  <cols>
    <col min="1" max="1" width="17.453125" customWidth="1"/>
    <col min="2" max="2" width="38.453125" customWidth="1"/>
    <col min="3" max="3" width="17.1796875" customWidth="1"/>
    <col min="4" max="4" width="28.453125" bestFit="1" customWidth="1"/>
  </cols>
  <sheetData>
    <row r="1" spans="1:4" ht="23.5" x14ac:dyDescent="0.55000000000000004">
      <c r="A1" s="1" t="s">
        <v>31</v>
      </c>
    </row>
    <row r="2" spans="1:4" ht="15.5" x14ac:dyDescent="0.35">
      <c r="A2" s="2"/>
    </row>
    <row r="3" spans="1:4" ht="18.5" x14ac:dyDescent="0.45">
      <c r="A3" s="56" t="s">
        <v>50</v>
      </c>
    </row>
    <row r="4" spans="1:4" ht="25" customHeight="1" thickBot="1" x14ac:dyDescent="0.4">
      <c r="A4" s="88" t="s">
        <v>53</v>
      </c>
      <c r="B4" s="88"/>
      <c r="C4" s="88"/>
      <c r="D4" s="88"/>
    </row>
    <row r="5" spans="1:4" ht="15.5" x14ac:dyDescent="0.35">
      <c r="A5" s="71" t="s">
        <v>13</v>
      </c>
      <c r="B5" s="72" t="s">
        <v>14</v>
      </c>
      <c r="C5" s="72" t="s">
        <v>30</v>
      </c>
      <c r="D5" s="41" t="s">
        <v>41</v>
      </c>
    </row>
    <row r="6" spans="1:4" ht="15.5" x14ac:dyDescent="0.35">
      <c r="A6" s="73" t="s">
        <v>16</v>
      </c>
      <c r="B6" s="22"/>
      <c r="C6" s="22"/>
      <c r="D6" s="74"/>
    </row>
    <row r="7" spans="1:4" ht="15.5" x14ac:dyDescent="0.35">
      <c r="A7" s="17"/>
      <c r="B7" s="23"/>
      <c r="C7" s="23"/>
      <c r="D7" s="43"/>
    </row>
    <row r="8" spans="1:4" ht="15.5" x14ac:dyDescent="0.35">
      <c r="A8" s="18" t="s">
        <v>19</v>
      </c>
      <c r="B8" s="24"/>
      <c r="C8" s="24"/>
      <c r="D8" s="75"/>
    </row>
    <row r="9" spans="1:4" ht="15.5" x14ac:dyDescent="0.35">
      <c r="A9" s="18" t="s">
        <v>20</v>
      </c>
      <c r="B9" s="24"/>
      <c r="C9" s="24"/>
      <c r="D9" s="75"/>
    </row>
    <row r="10" spans="1:4" ht="15.5" x14ac:dyDescent="0.35">
      <c r="A10" s="18" t="s">
        <v>22</v>
      </c>
      <c r="B10" s="24"/>
      <c r="C10" s="24"/>
      <c r="D10" s="75"/>
    </row>
    <row r="11" spans="1:4" ht="17" customHeight="1" x14ac:dyDescent="0.35">
      <c r="A11" s="80" t="s">
        <v>54</v>
      </c>
      <c r="B11" s="22"/>
      <c r="C11" s="22"/>
      <c r="D11" s="74"/>
    </row>
    <row r="12" spans="1:4" ht="15.5" x14ac:dyDescent="0.35">
      <c r="A12" s="82"/>
      <c r="B12" s="23"/>
      <c r="C12" s="23"/>
      <c r="D12" s="43"/>
    </row>
    <row r="13" spans="1:4" ht="15.5" x14ac:dyDescent="0.35">
      <c r="A13" s="18" t="s">
        <v>23</v>
      </c>
      <c r="B13" s="24"/>
      <c r="C13" s="24"/>
      <c r="D13" s="75"/>
    </row>
    <row r="14" spans="1:4" ht="15.5" x14ac:dyDescent="0.35">
      <c r="A14" s="73" t="s">
        <v>24</v>
      </c>
      <c r="B14" s="22"/>
      <c r="C14" s="22"/>
      <c r="D14" s="74"/>
    </row>
    <row r="15" spans="1:4" ht="15.5" x14ac:dyDescent="0.35">
      <c r="A15" s="17"/>
      <c r="B15" s="23"/>
      <c r="C15" s="23"/>
      <c r="D15" s="43"/>
    </row>
    <row r="16" spans="1:4" ht="15.5" x14ac:dyDescent="0.35">
      <c r="A16" s="80" t="s">
        <v>55</v>
      </c>
      <c r="B16" s="25"/>
      <c r="C16" s="25"/>
      <c r="D16" s="76"/>
    </row>
    <row r="17" spans="1:4" ht="15.5" x14ac:dyDescent="0.35">
      <c r="A17" s="81"/>
      <c r="B17" s="25"/>
      <c r="C17" s="25"/>
      <c r="D17" s="76"/>
    </row>
    <row r="18" spans="1:4" ht="16" thickBot="1" x14ac:dyDescent="0.4">
      <c r="A18" s="87"/>
      <c r="B18" s="26"/>
      <c r="C18" s="26"/>
      <c r="D18" s="77"/>
    </row>
    <row r="19" spans="1:4" ht="15.5" x14ac:dyDescent="0.35">
      <c r="A19" s="8"/>
      <c r="B19" s="8"/>
      <c r="C19" s="8"/>
      <c r="D19" s="8"/>
    </row>
  </sheetData>
  <mergeCells count="3">
    <mergeCell ref="A11:A12"/>
    <mergeCell ref="A16:A18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zoomScale="82" zoomScaleNormal="82" workbookViewId="0"/>
  </sheetViews>
  <sheetFormatPr defaultColWidth="9.1796875" defaultRowHeight="14.5" x14ac:dyDescent="0.35"/>
  <cols>
    <col min="1" max="1" width="25.36328125" customWidth="1"/>
    <col min="2" max="2" width="12.1796875" customWidth="1"/>
    <col min="3" max="3" width="11.6328125" customWidth="1"/>
    <col min="4" max="4" width="25.36328125" customWidth="1"/>
    <col min="5" max="5" width="9" customWidth="1"/>
    <col min="6" max="6" width="14.6328125" customWidth="1"/>
    <col min="7" max="7" width="10.36328125" customWidth="1"/>
    <col min="8" max="8" width="11" bestFit="1" customWidth="1"/>
    <col min="9" max="9" width="12.6328125" bestFit="1" customWidth="1"/>
    <col min="10" max="10" width="10" customWidth="1"/>
  </cols>
  <sheetData>
    <row r="1" spans="1:11" ht="23.5" x14ac:dyDescent="0.55000000000000004">
      <c r="A1" s="1" t="s">
        <v>31</v>
      </c>
    </row>
    <row r="2" spans="1:11" ht="15.5" x14ac:dyDescent="0.35">
      <c r="A2" s="2"/>
    </row>
    <row r="3" spans="1:11" ht="16" thickBot="1" x14ac:dyDescent="0.4">
      <c r="A3" s="2" t="s">
        <v>56</v>
      </c>
    </row>
    <row r="4" spans="1:11" ht="14.75" customHeight="1" x14ac:dyDescent="0.35">
      <c r="A4" s="60" t="s">
        <v>46</v>
      </c>
      <c r="B4" s="83" t="s">
        <v>35</v>
      </c>
      <c r="C4" s="84"/>
      <c r="D4" s="83" t="s">
        <v>36</v>
      </c>
      <c r="E4" s="85"/>
      <c r="F4" s="84"/>
      <c r="G4" s="83" t="s">
        <v>37</v>
      </c>
      <c r="H4" s="84"/>
      <c r="I4" s="83" t="s">
        <v>38</v>
      </c>
      <c r="J4" s="85"/>
      <c r="K4" s="86"/>
    </row>
    <row r="5" spans="1:11" ht="15.5" x14ac:dyDescent="0.35">
      <c r="A5" s="18"/>
      <c r="B5" s="33" t="s">
        <v>11</v>
      </c>
      <c r="C5" s="33" t="s">
        <v>5</v>
      </c>
      <c r="D5" s="33" t="s">
        <v>6</v>
      </c>
      <c r="E5" s="33" t="s">
        <v>4</v>
      </c>
      <c r="F5" s="33" t="s">
        <v>7</v>
      </c>
      <c r="G5" s="33" t="s">
        <v>4</v>
      </c>
      <c r="H5" s="33" t="s">
        <v>7</v>
      </c>
      <c r="I5" s="33" t="s">
        <v>11</v>
      </c>
      <c r="J5" s="33" t="s">
        <v>7</v>
      </c>
      <c r="K5" s="61" t="s">
        <v>12</v>
      </c>
    </row>
    <row r="6" spans="1:11" ht="15.5" x14ac:dyDescent="0.35">
      <c r="A6" s="19" t="str">
        <f>+'Tabel 2'!A7</f>
        <v>Fastlønnede personale</v>
      </c>
      <c r="B6" s="25"/>
      <c r="C6" s="30"/>
      <c r="D6" s="22"/>
      <c r="E6" s="22"/>
      <c r="F6" s="62"/>
      <c r="G6" s="22"/>
      <c r="H6" s="30"/>
      <c r="I6" s="22"/>
      <c r="J6" s="63"/>
      <c r="K6" s="64"/>
    </row>
    <row r="7" spans="1:11" ht="15.5" x14ac:dyDescent="0.35">
      <c r="A7" s="19" t="str">
        <f>+'Tabel 2'!A8</f>
        <v>Personaleomkostninger</v>
      </c>
      <c r="B7" s="25"/>
      <c r="C7" s="30"/>
      <c r="D7" s="25"/>
      <c r="E7" s="25"/>
      <c r="F7" s="65"/>
      <c r="G7" s="25"/>
      <c r="H7" s="30"/>
      <c r="I7" s="25"/>
      <c r="J7" s="66"/>
      <c r="K7" s="67"/>
    </row>
    <row r="8" spans="1:11" ht="15.5" x14ac:dyDescent="0.35">
      <c r="A8" s="19" t="str">
        <f>+'Tabel 2'!A9</f>
        <v>Uddannelse</v>
      </c>
      <c r="B8" s="25"/>
      <c r="C8" s="30"/>
      <c r="D8" s="25"/>
      <c r="E8" s="25"/>
      <c r="F8" s="65"/>
      <c r="G8" s="25"/>
      <c r="H8" s="30"/>
      <c r="I8" s="25"/>
      <c r="J8" s="66"/>
      <c r="K8" s="67"/>
    </row>
    <row r="9" spans="1:11" ht="15.5" x14ac:dyDescent="0.35">
      <c r="A9" s="19" t="str">
        <f>+'Tabel 2'!A10</f>
        <v>Værktøj</v>
      </c>
      <c r="B9" s="25"/>
      <c r="C9" s="30"/>
      <c r="D9" s="25"/>
      <c r="E9" s="25"/>
      <c r="F9" s="65"/>
      <c r="G9" s="25"/>
      <c r="H9" s="30"/>
      <c r="I9" s="25"/>
      <c r="J9" s="66"/>
      <c r="K9" s="67"/>
    </row>
    <row r="10" spans="1:11" ht="15.5" x14ac:dyDescent="0.35">
      <c r="A10" s="19" t="str">
        <f>+'Tabel 2'!A11</f>
        <v>Energiforbruget</v>
      </c>
      <c r="B10" s="25"/>
      <c r="C10" s="30"/>
      <c r="D10" s="25"/>
      <c r="E10" s="25"/>
      <c r="F10" s="65"/>
      <c r="G10" s="25"/>
      <c r="H10" s="30"/>
      <c r="I10" s="25"/>
      <c r="J10" s="66"/>
      <c r="K10" s="67"/>
    </row>
    <row r="11" spans="1:11" ht="15.5" x14ac:dyDescent="0.35">
      <c r="A11" s="19" t="str">
        <f>+'Tabel 2'!A12</f>
        <v>IT-software</v>
      </c>
      <c r="B11" s="25"/>
      <c r="C11" s="30"/>
      <c r="D11" s="25"/>
      <c r="E11" s="25"/>
      <c r="F11" s="65"/>
      <c r="G11" s="25"/>
      <c r="H11" s="30"/>
      <c r="I11" s="25"/>
      <c r="J11" s="66"/>
      <c r="K11" s="67"/>
    </row>
    <row r="12" spans="1:11" ht="15.5" x14ac:dyDescent="0.35">
      <c r="A12" s="19" t="str">
        <f>+'Tabel 2'!A13</f>
        <v>IT-hardware</v>
      </c>
      <c r="B12" s="25"/>
      <c r="C12" s="30"/>
      <c r="D12" s="25"/>
      <c r="E12" s="25"/>
      <c r="F12" s="65"/>
      <c r="G12" s="25"/>
      <c r="H12" s="30"/>
      <c r="I12" s="25"/>
      <c r="J12" s="66"/>
      <c r="K12" s="67"/>
    </row>
    <row r="13" spans="1:11" ht="15.5" x14ac:dyDescent="0.35">
      <c r="A13" s="19" t="str">
        <f>+'Tabel 2'!A14</f>
        <v>Pakkelinje 1</v>
      </c>
      <c r="B13" s="25"/>
      <c r="C13" s="30"/>
      <c r="D13" s="25"/>
      <c r="E13" s="25"/>
      <c r="F13" s="65"/>
      <c r="G13" s="25"/>
      <c r="H13" s="30"/>
      <c r="I13" s="25"/>
      <c r="J13" s="66"/>
      <c r="K13" s="67"/>
    </row>
    <row r="14" spans="1:11" ht="15.5" x14ac:dyDescent="0.35">
      <c r="A14" s="19" t="str">
        <f>+'Tabel 2'!A15</f>
        <v>Pakkelinje 2</v>
      </c>
      <c r="B14" s="25"/>
      <c r="C14" s="30"/>
      <c r="D14" s="25"/>
      <c r="E14" s="25"/>
      <c r="F14" s="65"/>
      <c r="G14" s="25"/>
      <c r="H14" s="30"/>
      <c r="I14" s="25"/>
      <c r="J14" s="66"/>
      <c r="K14" s="67"/>
    </row>
    <row r="15" spans="1:11" ht="15.5" x14ac:dyDescent="0.35">
      <c r="A15" s="19" t="s">
        <v>57</v>
      </c>
      <c r="B15" s="25"/>
      <c r="C15" s="25"/>
      <c r="D15" s="25"/>
      <c r="E15" s="25"/>
      <c r="F15" s="65"/>
      <c r="G15" s="25"/>
      <c r="H15" s="30"/>
      <c r="I15" s="25"/>
      <c r="J15" s="66"/>
      <c r="K15" s="67"/>
    </row>
    <row r="16" spans="1:11" ht="15.5" x14ac:dyDescent="0.35">
      <c r="A16" s="17"/>
      <c r="B16" s="23"/>
      <c r="C16" s="23"/>
      <c r="D16" s="23"/>
      <c r="E16" s="23"/>
      <c r="F16" s="38"/>
      <c r="G16" s="23"/>
      <c r="H16" s="23"/>
      <c r="I16" s="23"/>
      <c r="J16" s="23"/>
      <c r="K16" s="68"/>
    </row>
    <row r="17" spans="1:13" ht="16" thickBot="1" x14ac:dyDescent="0.4">
      <c r="A17" s="44"/>
      <c r="B17" s="50"/>
      <c r="C17" s="69"/>
      <c r="D17" s="50"/>
      <c r="E17" s="50"/>
      <c r="F17" s="69"/>
      <c r="G17" s="50"/>
      <c r="H17" s="69"/>
      <c r="I17" s="50"/>
      <c r="J17" s="69"/>
      <c r="K17" s="70"/>
    </row>
    <row r="28" spans="1:13" x14ac:dyDescent="0.35">
      <c r="M28" s="3"/>
    </row>
  </sheetData>
  <mergeCells count="4">
    <mergeCell ref="B4:C4"/>
    <mergeCell ref="G4:H4"/>
    <mergeCell ref="I4:K4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 1</vt:lpstr>
      <vt:lpstr>Tabel 2</vt:lpstr>
      <vt:lpstr>Løsning 8.3.2</vt:lpstr>
      <vt:lpstr>Løsning 8.3.5 + 8.3.6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 Grambo Larsen</dc:creator>
  <cp:lastModifiedBy>Jeanette Willert</cp:lastModifiedBy>
  <dcterms:created xsi:type="dcterms:W3CDTF">2015-11-17T12:45:28Z</dcterms:created>
  <dcterms:modified xsi:type="dcterms:W3CDTF">2023-11-23T19:58:33Z</dcterms:modified>
</cp:coreProperties>
</file>