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Fin opg 6 ark 1" sheetId="1" r:id="rId1"/>
    <sheet name="Fin opg 6 ark 2" sheetId="2" r:id="rId2"/>
    <sheet name="Sheet3" sheetId="3" r:id="rId3"/>
    <sheet name="Sheet4" sheetId="4" r:id="rId4"/>
    <sheet name="Sheet5" sheetId="5" r:id="rId5"/>
  </sheets>
  <definedNames>
    <definedName name="_xlnm.Print_Area" localSheetId="0">'Fin opg 6 ark 1'!$A$1:$M$54</definedName>
  </definedNames>
  <calcPr calcId="125725"/>
</workbook>
</file>

<file path=xl/calcChain.xml><?xml version="1.0" encoding="utf-8"?>
<calcChain xmlns="http://schemas.openxmlformats.org/spreadsheetml/2006/main">
  <c r="A9" i="2"/>
  <c r="A10" s="1"/>
  <c r="A11" s="1"/>
  <c r="A12" s="1"/>
  <c r="A13" s="1"/>
  <c r="H27" i="1"/>
  <c r="H28" s="1"/>
  <c r="D24"/>
  <c r="H8"/>
  <c r="D19" i="2" s="1"/>
  <c r="H17" i="1"/>
  <c r="D22" s="1"/>
  <c r="D18"/>
  <c r="F7"/>
  <c r="D12" s="1"/>
  <c r="D18" i="2" l="1"/>
  <c r="D13" i="1"/>
  <c r="D23"/>
  <c r="C26" i="2" l="1"/>
  <c r="I26"/>
</calcChain>
</file>

<file path=xl/sharedStrings.xml><?xml version="1.0" encoding="utf-8"?>
<sst xmlns="http://schemas.openxmlformats.org/spreadsheetml/2006/main" count="81" uniqueCount="45">
  <si>
    <t>Opgave 6</t>
  </si>
  <si>
    <t>=</t>
  </si>
  <si>
    <t>Kurs</t>
  </si>
  <si>
    <t>Årlig ydelse</t>
  </si>
  <si>
    <t>10,87 pr. lånt 100 kr.</t>
  </si>
  <si>
    <t>Årlig rente</t>
  </si>
  <si>
    <t>Halvårlig rente</t>
  </si>
  <si>
    <t>Terminsydelse</t>
  </si>
  <si>
    <t>10,87/2</t>
  </si>
  <si>
    <t>pr. lånt 100 kr.</t>
  </si>
  <si>
    <t>Først bestemmes løbetiden</t>
  </si>
  <si>
    <t>Rate</t>
  </si>
  <si>
    <t>Pmt</t>
  </si>
  <si>
    <t>Pv</t>
  </si>
  <si>
    <t>Fv</t>
  </si>
  <si>
    <t>Nper</t>
  </si>
  <si>
    <t>terminer</t>
  </si>
  <si>
    <t>år dvs. i praksis 17 år</t>
  </si>
  <si>
    <t>Dernæst bestemmes den effektive rente</t>
  </si>
  <si>
    <t>Lånesum</t>
  </si>
  <si>
    <t>(1 + 5,79%) ^ 2  - 1</t>
  </si>
  <si>
    <t>p.a.</t>
  </si>
  <si>
    <t>RATE(33,95; - 5,435 ;80; 0)</t>
  </si>
  <si>
    <t>Bilag til opgave 6</t>
  </si>
  <si>
    <t>Effektiv rente</t>
  </si>
  <si>
    <t>Halvårlig</t>
  </si>
  <si>
    <t>Helårlig</t>
  </si>
  <si>
    <t>Beregningerne er foretaget ud fra følgende oplysninger:</t>
  </si>
  <si>
    <t>?</t>
  </si>
  <si>
    <t>jf. tabel</t>
  </si>
  <si>
    <t>Eksempel: Kurs 50</t>
  </si>
  <si>
    <t>Resultat</t>
  </si>
  <si>
    <t>Bemærkninger vedr. anvendt teknik:</t>
  </si>
  <si>
    <t>1. De to viste Excel- dialogbokse er kopieret via Print-Scrn knappen og dernæst indsat via Edit og Paste Special.</t>
  </si>
  <si>
    <t xml:space="preserve">    Den første er på forhånd formateret til at angive et tal med 3 decimaler.</t>
  </si>
  <si>
    <t xml:space="preserve">3. Ved printning er der under Page Setup krydset af ved "Fit to... 1 page". </t>
  </si>
  <si>
    <t xml:space="preserve">    Så kommer det hele med på 1 side. Dog her lidt sammenklemt.</t>
  </si>
  <si>
    <t xml:space="preserve">    Det skyldes, at referencecellerne er formateret forskellig.</t>
  </si>
  <si>
    <t>Kursen på et pantebrev varierer med sikkerheden og med renten i det omgivende samfund.</t>
  </si>
  <si>
    <t>Nedenfor er angivet en tabel for sammenhængen mellem kurs og effektiv rente</t>
  </si>
  <si>
    <t xml:space="preserve">    Den anden er på forhånd formateret til at angive tallet som en procent med 1 decimal.</t>
  </si>
  <si>
    <t>Bemærk fortsættelse på ark 2.</t>
  </si>
  <si>
    <t>NPER(4%; -5,435; 100; 0)</t>
  </si>
  <si>
    <t>Rate (rente)</t>
  </si>
  <si>
    <t>2. Dialogboksene er ens, men den første giver resultatet som en decimalbrøk og den næste som en procent.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</si>
</sst>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.000_);_(* \(#,##0.000\);_(* &quot;-&quot;??_);_(@_)"/>
    <numFmt numFmtId="166" formatCode="0.000"/>
    <numFmt numFmtId="167" formatCode="0.0"/>
    <numFmt numFmtId="168" formatCode="0.0%"/>
  </numFmts>
  <fonts count="13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1" applyNumberFormat="1" applyFont="1"/>
    <xf numFmtId="0" fontId="4" fillId="0" borderId="0" xfId="0" applyFont="1"/>
    <xf numFmtId="9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/>
    <xf numFmtId="2" fontId="3" fillId="0" borderId="0" xfId="0" applyNumberFormat="1" applyFont="1"/>
    <xf numFmtId="165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2" fontId="7" fillId="0" borderId="0" xfId="0" applyNumberFormat="1" applyFont="1"/>
    <xf numFmtId="0" fontId="7" fillId="0" borderId="0" xfId="0" applyFont="1"/>
    <xf numFmtId="10" fontId="7" fillId="0" borderId="1" xfId="0" applyNumberFormat="1" applyFont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3" borderId="0" xfId="0" applyFont="1" applyFill="1"/>
    <xf numFmtId="0" fontId="0" fillId="0" borderId="0" xfId="0" applyAlignment="1">
      <alignment horizontal="right"/>
    </xf>
    <xf numFmtId="9" fontId="0" fillId="0" borderId="0" xfId="0" applyNumberFormat="1"/>
    <xf numFmtId="10" fontId="0" fillId="0" borderId="0" xfId="0" applyNumberFormat="1"/>
    <xf numFmtId="166" fontId="7" fillId="0" borderId="0" xfId="0" applyNumberFormat="1" applyFont="1"/>
    <xf numFmtId="168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30</xdr:row>
      <xdr:rowOff>38100</xdr:rowOff>
    </xdr:from>
    <xdr:to>
      <xdr:col>12</xdr:col>
      <xdr:colOff>487680</xdr:colOff>
      <xdr:row>46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7660" y="5920740"/>
          <a:ext cx="3764280" cy="27736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</xdr:colOff>
      <xdr:row>30</xdr:row>
      <xdr:rowOff>68580</xdr:rowOff>
    </xdr:from>
    <xdr:to>
      <xdr:col>6</xdr:col>
      <xdr:colOff>137160</xdr:colOff>
      <xdr:row>47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5951220"/>
          <a:ext cx="3863340" cy="27813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91440</xdr:rowOff>
    </xdr:from>
    <xdr:to>
      <xdr:col>5</xdr:col>
      <xdr:colOff>304800</xdr:colOff>
      <xdr:row>42</xdr:row>
      <xdr:rowOff>22860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81600"/>
          <a:ext cx="3352800" cy="24460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441960</xdr:colOff>
      <xdr:row>27</xdr:row>
      <xdr:rowOff>68580</xdr:rowOff>
    </xdr:from>
    <xdr:to>
      <xdr:col>11</xdr:col>
      <xdr:colOff>175260</xdr:colOff>
      <xdr:row>42</xdr:row>
      <xdr:rowOff>22860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9960" y="5158740"/>
          <a:ext cx="3390900" cy="246888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419100</xdr:colOff>
      <xdr:row>56</xdr:row>
      <xdr:rowOff>0</xdr:rowOff>
    </xdr:from>
    <xdr:to>
      <xdr:col>6</xdr:col>
      <xdr:colOff>144780</xdr:colOff>
      <xdr:row>72</xdr:row>
      <xdr:rowOff>22860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10210800"/>
          <a:ext cx="3383280" cy="27051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Normal="100" workbookViewId="0"/>
  </sheetViews>
  <sheetFormatPr defaultRowHeight="13.2"/>
  <cols>
    <col min="4" max="4" width="9.33203125" bestFit="1" customWidth="1"/>
    <col min="6" max="6" width="9.88671875" customWidth="1"/>
  </cols>
  <sheetData>
    <row r="1" spans="1:13" ht="20.399999999999999">
      <c r="A1" s="31" t="s">
        <v>0</v>
      </c>
      <c r="B1" s="1"/>
      <c r="C1" s="1"/>
    </row>
    <row r="2" spans="1:13" ht="20.399999999999999">
      <c r="A2" s="1"/>
      <c r="B2" s="1"/>
      <c r="C2" s="1"/>
    </row>
    <row r="3" spans="1:13" ht="15">
      <c r="A3" s="2" t="s">
        <v>19</v>
      </c>
      <c r="B3" s="2"/>
      <c r="C3" s="2"/>
      <c r="D3" s="2"/>
      <c r="E3" s="2" t="s">
        <v>1</v>
      </c>
      <c r="F3" s="3">
        <v>100</v>
      </c>
      <c r="G3" s="2"/>
      <c r="H3" s="2"/>
      <c r="I3" s="2"/>
      <c r="J3" s="2"/>
      <c r="K3" s="2"/>
      <c r="L3" s="2"/>
      <c r="M3" s="2"/>
    </row>
    <row r="4" spans="1:13" ht="15">
      <c r="A4" s="14" t="s">
        <v>2</v>
      </c>
      <c r="B4" s="14"/>
      <c r="C4" s="14"/>
      <c r="D4" s="14"/>
      <c r="E4" s="14" t="s">
        <v>1</v>
      </c>
      <c r="F4" s="15">
        <v>80</v>
      </c>
      <c r="G4" s="14"/>
    </row>
    <row r="5" spans="1:13" ht="15">
      <c r="A5" s="2" t="s">
        <v>3</v>
      </c>
      <c r="B5" s="2"/>
      <c r="C5" s="2"/>
      <c r="D5" s="2"/>
      <c r="E5" s="2" t="s">
        <v>1</v>
      </c>
      <c r="F5" s="4" t="s">
        <v>4</v>
      </c>
      <c r="G5" s="2"/>
      <c r="H5" s="2"/>
      <c r="I5" s="2"/>
      <c r="J5" s="2"/>
      <c r="K5" s="2"/>
    </row>
    <row r="6" spans="1:13" ht="15">
      <c r="A6" s="2" t="s">
        <v>5</v>
      </c>
      <c r="B6" s="2"/>
      <c r="C6" s="2"/>
      <c r="D6" s="2"/>
      <c r="E6" s="2" t="s">
        <v>1</v>
      </c>
      <c r="F6" s="5">
        <v>0.08</v>
      </c>
      <c r="G6" s="2"/>
      <c r="H6" s="2"/>
      <c r="I6" s="2"/>
      <c r="J6" s="2"/>
      <c r="K6" s="2"/>
    </row>
    <row r="7" spans="1:13" ht="15">
      <c r="A7" s="2" t="s">
        <v>6</v>
      </c>
      <c r="B7" s="2"/>
      <c r="C7" s="2"/>
      <c r="D7" s="2"/>
      <c r="E7" s="2" t="s">
        <v>1</v>
      </c>
      <c r="F7" s="5">
        <f>F6/2</f>
        <v>0.04</v>
      </c>
      <c r="G7" s="2"/>
      <c r="H7" s="2"/>
      <c r="I7" s="2"/>
      <c r="J7" s="2"/>
      <c r="K7" s="2"/>
    </row>
    <row r="8" spans="1:13" ht="15">
      <c r="A8" s="2" t="s">
        <v>7</v>
      </c>
      <c r="B8" s="2"/>
      <c r="C8" s="2"/>
      <c r="D8" s="2"/>
      <c r="E8" s="2" t="s">
        <v>1</v>
      </c>
      <c r="F8" s="2" t="s">
        <v>8</v>
      </c>
      <c r="G8" s="6" t="s">
        <v>1</v>
      </c>
      <c r="H8" s="7">
        <f>10.87/2</f>
        <v>5.4349999999999996</v>
      </c>
      <c r="I8" s="2" t="s">
        <v>9</v>
      </c>
      <c r="J8" s="2"/>
      <c r="K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ht="15">
      <c r="A10" s="8" t="s">
        <v>10</v>
      </c>
      <c r="B10" s="8"/>
      <c r="C10" s="8"/>
      <c r="D10" s="8"/>
      <c r="E10" s="8"/>
      <c r="F10" s="8"/>
      <c r="G10" s="2"/>
      <c r="H10" s="2"/>
      <c r="I10" s="2"/>
      <c r="J10" s="2"/>
      <c r="K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3" ht="15">
      <c r="A12" s="2" t="s">
        <v>43</v>
      </c>
      <c r="B12" s="2"/>
      <c r="C12" s="2" t="s">
        <v>1</v>
      </c>
      <c r="D12" s="9">
        <f>F7</f>
        <v>0.04</v>
      </c>
      <c r="E12" s="2"/>
      <c r="F12" s="2"/>
      <c r="G12" s="2"/>
      <c r="H12" s="2"/>
      <c r="I12" s="2"/>
      <c r="J12" s="2"/>
      <c r="K12" s="2"/>
    </row>
    <row r="13" spans="1:13" ht="15">
      <c r="A13" s="2" t="s">
        <v>12</v>
      </c>
      <c r="B13" s="2"/>
      <c r="C13" s="2" t="s">
        <v>1</v>
      </c>
      <c r="D13" s="10">
        <f>-H8</f>
        <v>-5.4349999999999996</v>
      </c>
      <c r="E13" s="2"/>
      <c r="F13" s="2"/>
      <c r="G13" s="2"/>
      <c r="H13" s="2"/>
      <c r="I13" s="2"/>
      <c r="J13" s="2"/>
      <c r="K13" s="2"/>
    </row>
    <row r="14" spans="1:13" ht="15">
      <c r="A14" s="2" t="s">
        <v>13</v>
      </c>
      <c r="B14" s="2"/>
      <c r="C14" s="2" t="s">
        <v>1</v>
      </c>
      <c r="D14" s="2">
        <v>100</v>
      </c>
      <c r="E14" s="2"/>
      <c r="F14" s="2"/>
      <c r="G14" s="2"/>
      <c r="H14" s="2"/>
      <c r="I14" s="2"/>
      <c r="J14" s="2"/>
      <c r="K14" s="2"/>
    </row>
    <row r="15" spans="1:13" ht="15">
      <c r="A15" s="2" t="s">
        <v>14</v>
      </c>
      <c r="B15" s="2"/>
      <c r="C15" s="2" t="s">
        <v>1</v>
      </c>
      <c r="D15" s="2">
        <v>0</v>
      </c>
      <c r="E15" s="11"/>
      <c r="F15" s="2"/>
      <c r="G15" s="2"/>
      <c r="H15" s="2"/>
      <c r="I15" s="2"/>
      <c r="J15" s="2"/>
      <c r="K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6">
      <c r="A17" s="2" t="s">
        <v>15</v>
      </c>
      <c r="B17" s="2"/>
      <c r="C17" s="2" t="s">
        <v>1</v>
      </c>
      <c r="D17" s="2" t="s">
        <v>42</v>
      </c>
      <c r="E17" s="2"/>
      <c r="F17" s="2"/>
      <c r="G17" s="2" t="s">
        <v>1</v>
      </c>
      <c r="H17" s="17">
        <f>NPER(4%,-5.435,100,0)</f>
        <v>33.953861730078579</v>
      </c>
      <c r="I17" s="18" t="s">
        <v>16</v>
      </c>
      <c r="J17" s="2"/>
      <c r="K17" s="2"/>
    </row>
    <row r="18" spans="1:11" ht="15">
      <c r="A18" s="2"/>
      <c r="B18" s="2"/>
      <c r="C18" s="2" t="s">
        <v>1</v>
      </c>
      <c r="D18" s="2">
        <f>33.95/2</f>
        <v>16.975000000000001</v>
      </c>
      <c r="E18" s="2" t="s">
        <v>17</v>
      </c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8" t="s">
        <v>18</v>
      </c>
      <c r="B20" s="8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15</v>
      </c>
      <c r="B22" s="2"/>
      <c r="C22" s="2" t="s">
        <v>1</v>
      </c>
      <c r="D22" s="12">
        <f>H17</f>
        <v>33.953861730078579</v>
      </c>
      <c r="E22" s="2"/>
      <c r="F22" s="2"/>
      <c r="G22" s="2"/>
      <c r="H22" s="2"/>
      <c r="I22" s="2"/>
      <c r="J22" s="2"/>
      <c r="K22" s="2"/>
    </row>
    <row r="23" spans="1:11" ht="15">
      <c r="A23" s="2" t="s">
        <v>12</v>
      </c>
      <c r="B23" s="2"/>
      <c r="C23" s="2" t="s">
        <v>1</v>
      </c>
      <c r="D23" s="13">
        <f xml:space="preserve"> H8</f>
        <v>5.4349999999999996</v>
      </c>
      <c r="E23" s="2"/>
      <c r="F23" s="9"/>
      <c r="G23" s="2"/>
      <c r="H23" s="2"/>
      <c r="I23" s="2"/>
      <c r="J23" s="2"/>
      <c r="K23" s="2"/>
    </row>
    <row r="24" spans="1:11" ht="15">
      <c r="A24" s="2" t="s">
        <v>13</v>
      </c>
      <c r="B24" s="2"/>
      <c r="C24" s="2" t="s">
        <v>1</v>
      </c>
      <c r="D24" s="2">
        <f>F4</f>
        <v>80</v>
      </c>
      <c r="E24" s="2"/>
      <c r="I24" s="2"/>
      <c r="J24" s="2"/>
      <c r="K24" s="2"/>
    </row>
    <row r="25" spans="1:11" ht="15">
      <c r="A25" s="2" t="s">
        <v>14</v>
      </c>
      <c r="B25" s="2"/>
      <c r="C25" s="2" t="s">
        <v>1</v>
      </c>
      <c r="D25" s="2">
        <v>0</v>
      </c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11</v>
      </c>
      <c r="B27" s="2"/>
      <c r="C27" s="2" t="s">
        <v>1</v>
      </c>
      <c r="D27" s="4" t="s">
        <v>22</v>
      </c>
      <c r="E27" s="2"/>
      <c r="G27" s="2" t="s">
        <v>1</v>
      </c>
      <c r="H27" s="4">
        <f>RATE(33.96,-5.435,80,0)</f>
        <v>5.7888232036928278E-2</v>
      </c>
      <c r="I27" s="4"/>
      <c r="J27" s="2"/>
      <c r="K27" s="2"/>
    </row>
    <row r="28" spans="1:11" ht="16.2" thickBot="1">
      <c r="A28" s="2"/>
      <c r="B28" s="2"/>
      <c r="C28" s="2"/>
      <c r="D28" t="s">
        <v>20</v>
      </c>
      <c r="F28" s="2"/>
      <c r="G28" s="2" t="s">
        <v>1</v>
      </c>
      <c r="H28" s="19">
        <f>(1+H27)^2 -1</f>
        <v>0.1191275114822179</v>
      </c>
      <c r="I28" s="16" t="s">
        <v>21</v>
      </c>
      <c r="J28" s="2"/>
      <c r="K28" s="2"/>
    </row>
    <row r="29" spans="1:11" ht="15.6" thickTop="1">
      <c r="A29" s="2"/>
      <c r="B29" s="2"/>
      <c r="C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50" spans="1:1" ht="13.8">
      <c r="A50" s="32" t="s">
        <v>41</v>
      </c>
    </row>
  </sheetData>
  <phoneticPr fontId="5" type="noConversion"/>
  <printOptions headings="1" gridLines="1"/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/>
  </sheetViews>
  <sheetFormatPr defaultRowHeight="13.2"/>
  <sheetData>
    <row r="1" spans="1:10" ht="15.6">
      <c r="A1" s="18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38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 t="s">
        <v>39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33" t="s">
        <v>2</v>
      </c>
      <c r="B6" s="20"/>
      <c r="C6" s="34" t="s">
        <v>24</v>
      </c>
      <c r="D6" s="34"/>
      <c r="E6" s="34"/>
      <c r="F6" s="34"/>
      <c r="G6" s="2"/>
      <c r="H6" s="2"/>
      <c r="I6" s="2"/>
      <c r="J6" s="2"/>
    </row>
    <row r="7" spans="1:10" ht="15">
      <c r="A7" s="33"/>
      <c r="B7" s="20"/>
      <c r="C7" s="34" t="s">
        <v>25</v>
      </c>
      <c r="D7" s="35"/>
      <c r="E7" s="35"/>
      <c r="F7" s="21" t="s">
        <v>26</v>
      </c>
      <c r="G7" s="2"/>
      <c r="H7" s="2"/>
      <c r="I7" s="2"/>
      <c r="J7" s="2"/>
    </row>
    <row r="8" spans="1:10" ht="15">
      <c r="A8" s="22">
        <v>50</v>
      </c>
      <c r="B8" s="23"/>
      <c r="C8" s="36">
        <v>10.5</v>
      </c>
      <c r="D8" s="36"/>
      <c r="E8" s="36"/>
      <c r="F8" s="22">
        <v>22.1</v>
      </c>
      <c r="G8" s="2"/>
      <c r="H8" s="2"/>
      <c r="I8" s="2"/>
      <c r="J8" s="2"/>
    </row>
    <row r="9" spans="1:10" ht="15">
      <c r="A9" s="22">
        <f>A8+10</f>
        <v>60</v>
      </c>
      <c r="B9" s="23"/>
      <c r="C9" s="36">
        <v>8.5</v>
      </c>
      <c r="D9" s="36"/>
      <c r="E9" s="36"/>
      <c r="F9" s="22">
        <v>17.7</v>
      </c>
      <c r="G9" s="2"/>
      <c r="H9" s="2"/>
      <c r="I9" s="2"/>
      <c r="J9" s="2"/>
    </row>
    <row r="10" spans="1:10" ht="15">
      <c r="A10" s="22">
        <f>A9+10</f>
        <v>70</v>
      </c>
      <c r="B10" s="23"/>
      <c r="C10" s="36">
        <v>7</v>
      </c>
      <c r="D10" s="36"/>
      <c r="E10" s="36"/>
      <c r="F10" s="22">
        <v>14.4</v>
      </c>
      <c r="G10" s="2"/>
      <c r="H10" s="2"/>
      <c r="I10" s="2"/>
      <c r="J10" s="2"/>
    </row>
    <row r="11" spans="1:10" ht="15">
      <c r="A11" s="22">
        <f>A10+10</f>
        <v>80</v>
      </c>
      <c r="B11" s="23"/>
      <c r="C11" s="36">
        <v>5.8</v>
      </c>
      <c r="D11" s="36"/>
      <c r="E11" s="36"/>
      <c r="F11" s="22">
        <v>11.9</v>
      </c>
      <c r="G11" s="2"/>
      <c r="H11" s="2"/>
      <c r="I11" s="2"/>
      <c r="J11" s="2"/>
    </row>
    <row r="12" spans="1:10" ht="15">
      <c r="A12" s="22">
        <f>A11+10</f>
        <v>90</v>
      </c>
      <c r="B12" s="23"/>
      <c r="C12" s="36">
        <v>4.8</v>
      </c>
      <c r="D12" s="36"/>
      <c r="E12" s="36"/>
      <c r="F12" s="22">
        <v>9.9</v>
      </c>
      <c r="G12" s="2"/>
      <c r="H12" s="2"/>
      <c r="I12" s="2"/>
      <c r="J12" s="2"/>
    </row>
    <row r="13" spans="1:10" ht="15">
      <c r="A13" s="22">
        <f>A12+10</f>
        <v>100</v>
      </c>
      <c r="B13" s="23"/>
      <c r="C13" s="36">
        <v>4</v>
      </c>
      <c r="D13" s="36"/>
      <c r="E13" s="36"/>
      <c r="F13" s="22">
        <v>8.1999999999999993</v>
      </c>
      <c r="G13" s="2"/>
      <c r="H13" s="2"/>
      <c r="I13" s="2"/>
      <c r="J13" s="2"/>
    </row>
    <row r="14" spans="1:10" ht="15">
      <c r="A14" s="24"/>
      <c r="B14" s="24"/>
      <c r="C14" s="24"/>
      <c r="D14" s="24"/>
      <c r="E14" s="24"/>
      <c r="F14" s="24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 t="s">
        <v>27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 t="s">
        <v>15</v>
      </c>
      <c r="B18" s="2"/>
      <c r="C18" s="2" t="s">
        <v>1</v>
      </c>
      <c r="D18" s="12">
        <f>'Fin opg 6 ark 1'!H17</f>
        <v>33.953861730078579</v>
      </c>
      <c r="E18" s="2"/>
      <c r="F18" s="2"/>
      <c r="G18" s="2"/>
      <c r="H18" s="2"/>
      <c r="I18" s="2"/>
      <c r="J18" s="2"/>
    </row>
    <row r="19" spans="1:10" ht="15">
      <c r="A19" s="2" t="s">
        <v>12</v>
      </c>
      <c r="B19" s="2"/>
      <c r="C19" s="2" t="s">
        <v>1</v>
      </c>
      <c r="D19" s="2">
        <f>'Fin opg 6 ark 1'!H8</f>
        <v>5.4349999999999996</v>
      </c>
      <c r="E19" s="2"/>
      <c r="F19" s="2"/>
      <c r="G19" s="2"/>
      <c r="H19" s="2"/>
      <c r="I19" s="2"/>
      <c r="J19" s="2"/>
    </row>
    <row r="20" spans="1:10" ht="15">
      <c r="A20" s="2" t="s">
        <v>13</v>
      </c>
      <c r="B20" s="2"/>
      <c r="C20" s="2" t="s">
        <v>1</v>
      </c>
      <c r="D20" s="6" t="s">
        <v>2</v>
      </c>
      <c r="E20" s="2" t="s">
        <v>29</v>
      </c>
      <c r="F20" s="2"/>
      <c r="G20" s="2"/>
      <c r="H20" s="2"/>
      <c r="I20" s="2"/>
      <c r="J20" s="2"/>
    </row>
    <row r="21" spans="1:10" ht="15">
      <c r="A21" s="2" t="s">
        <v>14</v>
      </c>
      <c r="B21" s="2"/>
      <c r="C21" s="2" t="s">
        <v>1</v>
      </c>
      <c r="D21" s="2">
        <v>0</v>
      </c>
    </row>
    <row r="22" spans="1:10" ht="15">
      <c r="A22" s="2" t="s">
        <v>11</v>
      </c>
      <c r="C22" s="2" t="s">
        <v>1</v>
      </c>
      <c r="D22" s="25" t="s">
        <v>28</v>
      </c>
    </row>
    <row r="24" spans="1:10" ht="15">
      <c r="A24" s="2" t="s">
        <v>30</v>
      </c>
    </row>
    <row r="25" spans="1:10">
      <c r="A25" s="26"/>
      <c r="H25" s="27"/>
      <c r="I25" s="27"/>
    </row>
    <row r="26" spans="1:10" ht="15.6">
      <c r="A26" s="2" t="s">
        <v>31</v>
      </c>
      <c r="C26" s="28">
        <f>RATE(D18,D19,- A8)</f>
        <v>0.10504096946447061</v>
      </c>
      <c r="I26" s="29">
        <f>RATE(D18,D19,- A8)</f>
        <v>0.10504096946447061</v>
      </c>
    </row>
    <row r="45" spans="1:1" ht="15.6">
      <c r="A45" s="30" t="s">
        <v>32</v>
      </c>
    </row>
    <row r="46" spans="1:1" ht="15">
      <c r="A46" s="2"/>
    </row>
    <row r="47" spans="1:1" ht="15">
      <c r="A47" s="2" t="s">
        <v>33</v>
      </c>
    </row>
    <row r="48" spans="1:1" ht="15">
      <c r="A48" s="2"/>
    </row>
    <row r="49" spans="1:1" ht="15">
      <c r="A49" s="2" t="s">
        <v>44</v>
      </c>
    </row>
    <row r="50" spans="1:1" ht="15">
      <c r="A50" s="2" t="s">
        <v>37</v>
      </c>
    </row>
    <row r="51" spans="1:1" ht="15">
      <c r="A51" s="2" t="s">
        <v>34</v>
      </c>
    </row>
    <row r="52" spans="1:1" ht="15">
      <c r="A52" s="2" t="s">
        <v>40</v>
      </c>
    </row>
    <row r="53" spans="1:1" ht="15">
      <c r="A53" s="2"/>
    </row>
    <row r="54" spans="1:1" ht="15">
      <c r="A54" s="2" t="s">
        <v>35</v>
      </c>
    </row>
    <row r="55" spans="1:1" ht="15">
      <c r="A55" s="2" t="s">
        <v>36</v>
      </c>
    </row>
  </sheetData>
  <mergeCells count="9">
    <mergeCell ref="A6:A7"/>
    <mergeCell ref="C6:F6"/>
    <mergeCell ref="C7:E7"/>
    <mergeCell ref="C8:E8"/>
    <mergeCell ref="C13:E13"/>
    <mergeCell ref="C9:E9"/>
    <mergeCell ref="C10:E10"/>
    <mergeCell ref="C11:E11"/>
    <mergeCell ref="C12:E12"/>
  </mergeCells>
  <phoneticPr fontId="5" type="noConversion"/>
  <printOptions gridLines="1"/>
  <pageMargins left="0.75" right="0.75" top="1" bottom="1" header="0.5" footer="0.5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Fin opg 6 ark 1</vt:lpstr>
      <vt:lpstr>Fin opg 6 ark 2</vt:lpstr>
      <vt:lpstr>Sheet3</vt:lpstr>
      <vt:lpstr>Sheet4</vt:lpstr>
      <vt:lpstr>Sheet5</vt:lpstr>
      <vt:lpstr>'Fin opg 6 ark 1'!Udskriftsområde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2014-01-23T09:13:31Z</cp:lastPrinted>
  <dcterms:created xsi:type="dcterms:W3CDTF">2003-10-01T13:07:24Z</dcterms:created>
  <dcterms:modified xsi:type="dcterms:W3CDTF">2014-01-26T20:42:11Z</dcterms:modified>
</cp:coreProperties>
</file>