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l\Desktop\Ekstramateriale til Finansiel Risikostyring\"/>
    </mc:Choice>
  </mc:AlternateContent>
  <xr:revisionPtr revIDLastSave="0" documentId="8_{B08FDE71-6AF2-4A94-BEEC-77C95158C1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 3.2" sheetId="8" r:id="rId1"/>
    <sheet name="Figur 3.4" sheetId="9" r:id="rId2"/>
    <sheet name="Tabel 3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4" i="3" l="1"/>
  <c r="R19" i="8"/>
  <c r="F262" i="8"/>
  <c r="R22" i="8" s="1"/>
  <c r="R21" i="8"/>
  <c r="D262" i="8"/>
  <c r="F256" i="8" s="1"/>
  <c r="R14" i="8" s="1"/>
  <c r="O20" i="3"/>
  <c r="N20" i="3"/>
  <c r="M20" i="3"/>
  <c r="L20" i="3"/>
  <c r="O19" i="3"/>
  <c r="N19" i="3"/>
  <c r="M19" i="3"/>
  <c r="L19" i="3"/>
  <c r="O18" i="3"/>
  <c r="N18" i="3"/>
  <c r="M18" i="3"/>
  <c r="L18" i="3"/>
  <c r="O17" i="3"/>
  <c r="N17" i="3"/>
  <c r="M17" i="3"/>
  <c r="L17" i="3"/>
  <c r="O21" i="3"/>
  <c r="N21" i="3"/>
  <c r="M21" i="3"/>
  <c r="L21" i="3"/>
  <c r="F266" i="3"/>
  <c r="F265" i="3"/>
  <c r="E262" i="3"/>
  <c r="F260" i="3"/>
  <c r="E261" i="3"/>
  <c r="E258" i="3"/>
  <c r="E257" i="3"/>
  <c r="E256" i="3"/>
  <c r="E255" i="3"/>
  <c r="Q18" i="8"/>
  <c r="P18" i="8"/>
  <c r="O18" i="8"/>
  <c r="Q17" i="8"/>
  <c r="P17" i="8"/>
  <c r="O17" i="8"/>
  <c r="Q16" i="8"/>
  <c r="P16" i="8"/>
  <c r="O16" i="8"/>
  <c r="Q15" i="8"/>
  <c r="P15" i="8"/>
  <c r="O15" i="8"/>
  <c r="Q14" i="8"/>
  <c r="P14" i="8"/>
  <c r="O14" i="8"/>
  <c r="F258" i="8"/>
  <c r="R16" i="8" s="1"/>
  <c r="F257" i="8"/>
  <c r="R15" i="8" s="1"/>
  <c r="F250" i="8"/>
  <c r="F249" i="8"/>
  <c r="F242" i="8"/>
  <c r="F241" i="8"/>
  <c r="F234" i="8"/>
  <c r="F233" i="8"/>
  <c r="F226" i="8"/>
  <c r="F225" i="8"/>
  <c r="F218" i="8"/>
  <c r="F217" i="8"/>
  <c r="F210" i="8"/>
  <c r="F209" i="8"/>
  <c r="F202" i="8"/>
  <c r="F201" i="8"/>
  <c r="F194" i="8"/>
  <c r="F193" i="8"/>
  <c r="F186" i="8"/>
  <c r="F185" i="8"/>
  <c r="F178" i="8"/>
  <c r="F177" i="8"/>
  <c r="F170" i="8"/>
  <c r="F169" i="8"/>
  <c r="F162" i="8"/>
  <c r="F161" i="8"/>
  <c r="F154" i="8"/>
  <c r="F153" i="8"/>
  <c r="F146" i="8"/>
  <c r="F145" i="8"/>
  <c r="F138" i="8"/>
  <c r="F137" i="8"/>
  <c r="F136" i="8"/>
  <c r="F130" i="8"/>
  <c r="F129" i="8"/>
  <c r="F128" i="8"/>
  <c r="F122" i="8"/>
  <c r="F121" i="8"/>
  <c r="F120" i="8"/>
  <c r="F114" i="8"/>
  <c r="F113" i="8"/>
  <c r="F112" i="8"/>
  <c r="F106" i="8"/>
  <c r="F105" i="8"/>
  <c r="F104" i="8"/>
  <c r="F98" i="8"/>
  <c r="F97" i="8"/>
  <c r="F96" i="8"/>
  <c r="F90" i="8"/>
  <c r="F89" i="8"/>
  <c r="F88" i="8"/>
  <c r="F82" i="8"/>
  <c r="F81" i="8"/>
  <c r="F80" i="8"/>
  <c r="F74" i="8"/>
  <c r="F73" i="8"/>
  <c r="F72" i="8"/>
  <c r="F66" i="8"/>
  <c r="F65" i="8"/>
  <c r="F64" i="8"/>
  <c r="F58" i="8"/>
  <c r="F57" i="8"/>
  <c r="F56" i="8"/>
  <c r="F50" i="8"/>
  <c r="F49" i="8"/>
  <c r="F48" i="8"/>
  <c r="F42" i="8"/>
  <c r="F41" i="8"/>
  <c r="F40" i="8"/>
  <c r="F34" i="8"/>
  <c r="F33" i="8"/>
  <c r="F32" i="8"/>
  <c r="F26" i="8"/>
  <c r="F25" i="8"/>
  <c r="F24" i="8"/>
  <c r="F18" i="8"/>
  <c r="F17" i="8"/>
  <c r="F16" i="8"/>
  <c r="F10" i="8"/>
  <c r="F260" i="8"/>
  <c r="R18" i="8" s="1"/>
  <c r="F264" i="8"/>
  <c r="E260" i="8"/>
  <c r="E259" i="8"/>
  <c r="E258" i="8"/>
  <c r="E257" i="8"/>
  <c r="P10" i="8"/>
  <c r="O10" i="8"/>
  <c r="P9" i="8"/>
  <c r="O9" i="8"/>
  <c r="P8" i="8"/>
  <c r="O8" i="8"/>
  <c r="P7" i="8"/>
  <c r="O7" i="8"/>
  <c r="P6" i="8"/>
  <c r="O6" i="8"/>
  <c r="F11" i="8" l="1"/>
  <c r="F19" i="8"/>
  <c r="F27" i="8"/>
  <c r="F35" i="8"/>
  <c r="F43" i="8"/>
  <c r="F51" i="8"/>
  <c r="F59" i="8"/>
  <c r="F67" i="8"/>
  <c r="F75" i="8"/>
  <c r="F83" i="8"/>
  <c r="F91" i="8"/>
  <c r="F99" i="8"/>
  <c r="F107" i="8"/>
  <c r="F115" i="8"/>
  <c r="F123" i="8"/>
  <c r="F131" i="8"/>
  <c r="F139" i="8"/>
  <c r="F147" i="8"/>
  <c r="F155" i="8"/>
  <c r="F163" i="8"/>
  <c r="F171" i="8"/>
  <c r="F179" i="8"/>
  <c r="F187" i="8"/>
  <c r="F195" i="8"/>
  <c r="F203" i="8"/>
  <c r="F211" i="8"/>
  <c r="F219" i="8"/>
  <c r="F227" i="8"/>
  <c r="F235" i="8"/>
  <c r="F243" i="8"/>
  <c r="F251" i="8"/>
  <c r="F259" i="8"/>
  <c r="R17" i="8" s="1"/>
  <c r="F12" i="8"/>
  <c r="F20" i="8"/>
  <c r="F28" i="8"/>
  <c r="F36" i="8"/>
  <c r="F44" i="8"/>
  <c r="F52" i="8"/>
  <c r="F60" i="8"/>
  <c r="F68" i="8"/>
  <c r="F76" i="8"/>
  <c r="F84" i="8"/>
  <c r="F92" i="8"/>
  <c r="F100" i="8"/>
  <c r="F108" i="8"/>
  <c r="F116" i="8"/>
  <c r="F124" i="8"/>
  <c r="F132" i="8"/>
  <c r="F140" i="8"/>
  <c r="F148" i="8"/>
  <c r="F156" i="8"/>
  <c r="F164" i="8"/>
  <c r="F172" i="8"/>
  <c r="F180" i="8"/>
  <c r="F188" i="8"/>
  <c r="F196" i="8"/>
  <c r="F204" i="8"/>
  <c r="F212" i="8"/>
  <c r="F220" i="8"/>
  <c r="F228" i="8"/>
  <c r="F236" i="8"/>
  <c r="F244" i="8"/>
  <c r="F252" i="8"/>
  <c r="F13" i="8"/>
  <c r="F21" i="8"/>
  <c r="F29" i="8"/>
  <c r="F37" i="8"/>
  <c r="F45" i="8"/>
  <c r="F53" i="8"/>
  <c r="F61" i="8"/>
  <c r="F69" i="8"/>
  <c r="F77" i="8"/>
  <c r="F85" i="8"/>
  <c r="F93" i="8"/>
  <c r="F101" i="8"/>
  <c r="F109" i="8"/>
  <c r="F117" i="8"/>
  <c r="F125" i="8"/>
  <c r="F133" i="8"/>
  <c r="F141" i="8"/>
  <c r="F149" i="8"/>
  <c r="F157" i="8"/>
  <c r="F165" i="8"/>
  <c r="F173" i="8"/>
  <c r="F181" i="8"/>
  <c r="F189" i="8"/>
  <c r="F197" i="8"/>
  <c r="F205" i="8"/>
  <c r="F213" i="8"/>
  <c r="F221" i="8"/>
  <c r="F229" i="8"/>
  <c r="F237" i="8"/>
  <c r="F245" i="8"/>
  <c r="F253" i="8"/>
  <c r="F14" i="8"/>
  <c r="F22" i="8"/>
  <c r="F30" i="8"/>
  <c r="F38" i="8"/>
  <c r="F46" i="8"/>
  <c r="F54" i="8"/>
  <c r="F62" i="8"/>
  <c r="F70" i="8"/>
  <c r="F78" i="8"/>
  <c r="F86" i="8"/>
  <c r="F94" i="8"/>
  <c r="F102" i="8"/>
  <c r="F110" i="8"/>
  <c r="F118" i="8"/>
  <c r="F126" i="8"/>
  <c r="F134" i="8"/>
  <c r="F142" i="8"/>
  <c r="F150" i="8"/>
  <c r="F158" i="8"/>
  <c r="F166" i="8"/>
  <c r="F174" i="8"/>
  <c r="F182" i="8"/>
  <c r="F190" i="8"/>
  <c r="F198" i="8"/>
  <c r="F206" i="8"/>
  <c r="F214" i="8"/>
  <c r="F222" i="8"/>
  <c r="F230" i="8"/>
  <c r="F238" i="8"/>
  <c r="F246" i="8"/>
  <c r="F254" i="8"/>
  <c r="F15" i="8"/>
  <c r="F23" i="8"/>
  <c r="F31" i="8"/>
  <c r="F39" i="8"/>
  <c r="F47" i="8"/>
  <c r="F55" i="8"/>
  <c r="F63" i="8"/>
  <c r="F71" i="8"/>
  <c r="F79" i="8"/>
  <c r="F87" i="8"/>
  <c r="F95" i="8"/>
  <c r="F103" i="8"/>
  <c r="F111" i="8"/>
  <c r="F119" i="8"/>
  <c r="F127" i="8"/>
  <c r="F135" i="8"/>
  <c r="F143" i="8"/>
  <c r="F151" i="8"/>
  <c r="F159" i="8"/>
  <c r="F167" i="8"/>
  <c r="F175" i="8"/>
  <c r="F183" i="8"/>
  <c r="F191" i="8"/>
  <c r="F199" i="8"/>
  <c r="F207" i="8"/>
  <c r="F215" i="8"/>
  <c r="F223" i="8"/>
  <c r="F231" i="8"/>
  <c r="F239" i="8"/>
  <c r="F247" i="8"/>
  <c r="F255" i="8"/>
  <c r="F144" i="8"/>
  <c r="F152" i="8"/>
  <c r="F160" i="8"/>
  <c r="F168" i="8"/>
  <c r="F176" i="8"/>
  <c r="F184" i="8"/>
  <c r="F192" i="8"/>
  <c r="F200" i="8"/>
  <c r="F208" i="8"/>
  <c r="F216" i="8"/>
  <c r="F224" i="8"/>
  <c r="F232" i="8"/>
  <c r="F240" i="8"/>
  <c r="F248" i="8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L13" i="3"/>
  <c r="L12" i="3"/>
  <c r="L11" i="3"/>
  <c r="L10" i="3"/>
  <c r="F261" i="8" l="1"/>
  <c r="F263" i="8"/>
  <c r="N25" i="3"/>
  <c r="F258" i="3" l="1"/>
  <c r="F256" i="3"/>
  <c r="F255" i="3"/>
  <c r="F257" i="3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Q10" i="8" s="1"/>
  <c r="E12" i="8"/>
  <c r="Q9" i="8" s="1"/>
  <c r="E11" i="8"/>
  <c r="Q8" i="8" s="1"/>
  <c r="E10" i="8"/>
  <c r="Q7" i="8" l="1"/>
  <c r="F187" i="9" l="1"/>
  <c r="E187" i="9"/>
  <c r="D187" i="9"/>
  <c r="F186" i="9"/>
  <c r="E186" i="9"/>
  <c r="D186" i="9"/>
  <c r="F185" i="9"/>
  <c r="E185" i="9"/>
  <c r="D185" i="9"/>
  <c r="F184" i="9"/>
  <c r="E184" i="9"/>
  <c r="D184" i="9"/>
  <c r="F183" i="9"/>
  <c r="E183" i="9"/>
  <c r="D183" i="9"/>
  <c r="F182" i="9"/>
  <c r="E182" i="9"/>
  <c r="D182" i="9"/>
  <c r="F181" i="9"/>
  <c r="E181" i="9"/>
  <c r="D181" i="9"/>
  <c r="F180" i="9"/>
  <c r="E180" i="9"/>
  <c r="D180" i="9"/>
  <c r="F179" i="9"/>
  <c r="E179" i="9"/>
  <c r="D179" i="9"/>
  <c r="F178" i="9"/>
  <c r="E178" i="9"/>
  <c r="D178" i="9"/>
  <c r="F177" i="9"/>
  <c r="E177" i="9"/>
  <c r="D177" i="9"/>
  <c r="F176" i="9"/>
  <c r="E176" i="9"/>
  <c r="D176" i="9"/>
  <c r="F175" i="9"/>
  <c r="E175" i="9"/>
  <c r="D175" i="9"/>
  <c r="F174" i="9"/>
  <c r="E174" i="9"/>
  <c r="D174" i="9"/>
  <c r="F173" i="9"/>
  <c r="E173" i="9"/>
  <c r="D173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C9" i="9"/>
  <c r="C10" i="9" s="1"/>
  <c r="F8" i="9"/>
  <c r="E8" i="9"/>
  <c r="D8" i="9"/>
  <c r="D9" i="9" l="1"/>
  <c r="C11" i="9"/>
  <c r="E10" i="9"/>
  <c r="F10" i="9"/>
  <c r="D10" i="9"/>
  <c r="F9" i="9"/>
  <c r="E9" i="9"/>
  <c r="L9" i="3"/>
  <c r="M9" i="3"/>
  <c r="M11" i="3"/>
  <c r="M12" i="3"/>
  <c r="N12" i="3" s="1"/>
  <c r="M13" i="3"/>
  <c r="N13" i="3" s="1"/>
  <c r="M10" i="3"/>
  <c r="N10" i="3" l="1"/>
  <c r="N11" i="3"/>
  <c r="N24" i="3"/>
  <c r="F253" i="3"/>
  <c r="F251" i="3"/>
  <c r="F249" i="3"/>
  <c r="F247" i="3"/>
  <c r="F245" i="3"/>
  <c r="F243" i="3"/>
  <c r="F241" i="3"/>
  <c r="F239" i="3"/>
  <c r="F237" i="3"/>
  <c r="F235" i="3"/>
  <c r="F233" i="3"/>
  <c r="F231" i="3"/>
  <c r="F229" i="3"/>
  <c r="F227" i="3"/>
  <c r="F225" i="3"/>
  <c r="F223" i="3"/>
  <c r="F221" i="3"/>
  <c r="F219" i="3"/>
  <c r="F217" i="3"/>
  <c r="F215" i="3"/>
  <c r="F213" i="3"/>
  <c r="F211" i="3"/>
  <c r="F209" i="3"/>
  <c r="F207" i="3"/>
  <c r="F205" i="3"/>
  <c r="F203" i="3"/>
  <c r="F201" i="3"/>
  <c r="F199" i="3"/>
  <c r="F197" i="3"/>
  <c r="F195" i="3"/>
  <c r="F193" i="3"/>
  <c r="F191" i="3"/>
  <c r="F189" i="3"/>
  <c r="F187" i="3"/>
  <c r="F185" i="3"/>
  <c r="F183" i="3"/>
  <c r="F181" i="3"/>
  <c r="F179" i="3"/>
  <c r="F177" i="3"/>
  <c r="F175" i="3"/>
  <c r="F173" i="3"/>
  <c r="F171" i="3"/>
  <c r="F169" i="3"/>
  <c r="F167" i="3"/>
  <c r="F165" i="3"/>
  <c r="F163" i="3"/>
  <c r="F161" i="3"/>
  <c r="F159" i="3"/>
  <c r="F157" i="3"/>
  <c r="F155" i="3"/>
  <c r="F153" i="3"/>
  <c r="F151" i="3"/>
  <c r="F149" i="3"/>
  <c r="F147" i="3"/>
  <c r="F145" i="3"/>
  <c r="F143" i="3"/>
  <c r="F141" i="3"/>
  <c r="F139" i="3"/>
  <c r="F137" i="3"/>
  <c r="F135" i="3"/>
  <c r="F133" i="3"/>
  <c r="F131" i="3"/>
  <c r="F129" i="3"/>
  <c r="F127" i="3"/>
  <c r="F125" i="3"/>
  <c r="F123" i="3"/>
  <c r="F121" i="3"/>
  <c r="F119" i="3"/>
  <c r="F117" i="3"/>
  <c r="F115" i="3"/>
  <c r="F113" i="3"/>
  <c r="F111" i="3"/>
  <c r="F109" i="3"/>
  <c r="F107" i="3"/>
  <c r="F105" i="3"/>
  <c r="F103" i="3"/>
  <c r="F254" i="3"/>
  <c r="F252" i="3"/>
  <c r="F250" i="3"/>
  <c r="F248" i="3"/>
  <c r="F246" i="3"/>
  <c r="F244" i="3"/>
  <c r="F242" i="3"/>
  <c r="F240" i="3"/>
  <c r="F238" i="3"/>
  <c r="F236" i="3"/>
  <c r="F9" i="3"/>
  <c r="O11" i="3" s="1"/>
  <c r="F11" i="3"/>
  <c r="O13" i="3" s="1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F59" i="3"/>
  <c r="F61" i="3"/>
  <c r="F63" i="3"/>
  <c r="F65" i="3"/>
  <c r="F67" i="3"/>
  <c r="F69" i="3"/>
  <c r="F71" i="3"/>
  <c r="F73" i="3"/>
  <c r="F75" i="3"/>
  <c r="F77" i="3"/>
  <c r="F79" i="3"/>
  <c r="F81" i="3"/>
  <c r="F83" i="3"/>
  <c r="F85" i="3"/>
  <c r="F87" i="3"/>
  <c r="F89" i="3"/>
  <c r="F91" i="3"/>
  <c r="F93" i="3"/>
  <c r="F95" i="3"/>
  <c r="F97" i="3"/>
  <c r="F99" i="3"/>
  <c r="F101" i="3"/>
  <c r="F104" i="3"/>
  <c r="F108" i="3"/>
  <c r="F112" i="3"/>
  <c r="F116" i="3"/>
  <c r="F120" i="3"/>
  <c r="F124" i="3"/>
  <c r="F128" i="3"/>
  <c r="F132" i="3"/>
  <c r="F136" i="3"/>
  <c r="F140" i="3"/>
  <c r="F144" i="3"/>
  <c r="F148" i="3"/>
  <c r="F152" i="3"/>
  <c r="F156" i="3"/>
  <c r="F160" i="3"/>
  <c r="F164" i="3"/>
  <c r="F168" i="3"/>
  <c r="F172" i="3"/>
  <c r="F176" i="3"/>
  <c r="F180" i="3"/>
  <c r="F184" i="3"/>
  <c r="F188" i="3"/>
  <c r="F192" i="3"/>
  <c r="F196" i="3"/>
  <c r="F200" i="3"/>
  <c r="F204" i="3"/>
  <c r="F208" i="3"/>
  <c r="F212" i="3"/>
  <c r="F216" i="3"/>
  <c r="F220" i="3"/>
  <c r="F224" i="3"/>
  <c r="F228" i="3"/>
  <c r="F232" i="3"/>
  <c r="F8" i="3"/>
  <c r="F10" i="3"/>
  <c r="O12" i="3" s="1"/>
  <c r="F12" i="3"/>
  <c r="F14" i="3"/>
  <c r="F16" i="3"/>
  <c r="F18" i="3"/>
  <c r="F20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50" i="3"/>
  <c r="F52" i="3"/>
  <c r="F54" i="3"/>
  <c r="F56" i="3"/>
  <c r="F58" i="3"/>
  <c r="F60" i="3"/>
  <c r="F62" i="3"/>
  <c r="F64" i="3"/>
  <c r="F66" i="3"/>
  <c r="F68" i="3"/>
  <c r="F70" i="3"/>
  <c r="F72" i="3"/>
  <c r="F74" i="3"/>
  <c r="F76" i="3"/>
  <c r="F78" i="3"/>
  <c r="F80" i="3"/>
  <c r="F82" i="3"/>
  <c r="F84" i="3"/>
  <c r="F86" i="3"/>
  <c r="F88" i="3"/>
  <c r="F90" i="3"/>
  <c r="F92" i="3"/>
  <c r="F94" i="3"/>
  <c r="F96" i="3"/>
  <c r="F98" i="3"/>
  <c r="F100" i="3"/>
  <c r="F102" i="3"/>
  <c r="F106" i="3"/>
  <c r="F110" i="3"/>
  <c r="F114" i="3"/>
  <c r="F118" i="3"/>
  <c r="F122" i="3"/>
  <c r="F126" i="3"/>
  <c r="F130" i="3"/>
  <c r="F134" i="3"/>
  <c r="F138" i="3"/>
  <c r="F142" i="3"/>
  <c r="F146" i="3"/>
  <c r="F150" i="3"/>
  <c r="F154" i="3"/>
  <c r="F158" i="3"/>
  <c r="F162" i="3"/>
  <c r="F166" i="3"/>
  <c r="F170" i="3"/>
  <c r="F174" i="3"/>
  <c r="F178" i="3"/>
  <c r="F182" i="3"/>
  <c r="F186" i="3"/>
  <c r="F190" i="3"/>
  <c r="F194" i="3"/>
  <c r="F198" i="3"/>
  <c r="F202" i="3"/>
  <c r="F206" i="3"/>
  <c r="F210" i="3"/>
  <c r="F214" i="3"/>
  <c r="F218" i="3"/>
  <c r="F222" i="3"/>
  <c r="F226" i="3"/>
  <c r="F230" i="3"/>
  <c r="F234" i="3"/>
  <c r="C12" i="9"/>
  <c r="E11" i="9"/>
  <c r="F11" i="9"/>
  <c r="D11" i="9"/>
  <c r="O10" i="3" l="1"/>
  <c r="C13" i="9"/>
  <c r="E12" i="9"/>
  <c r="F12" i="9"/>
  <c r="D12" i="9"/>
  <c r="R8" i="8"/>
  <c r="R9" i="8"/>
  <c r="R10" i="8"/>
  <c r="R7" i="8" l="1"/>
  <c r="O22" i="3"/>
  <c r="C14" i="9"/>
  <c r="E13" i="9"/>
  <c r="F13" i="9"/>
  <c r="D13" i="9"/>
  <c r="C15" i="9" l="1"/>
  <c r="E14" i="9"/>
  <c r="F14" i="9"/>
  <c r="D14" i="9"/>
  <c r="C16" i="9" l="1"/>
  <c r="E15" i="9"/>
  <c r="F15" i="9"/>
  <c r="D15" i="9"/>
  <c r="C17" i="9" l="1"/>
  <c r="E16" i="9"/>
  <c r="F16" i="9"/>
  <c r="D16" i="9"/>
  <c r="C18" i="9" l="1"/>
  <c r="E17" i="9"/>
  <c r="F17" i="9"/>
  <c r="D17" i="9"/>
  <c r="C19" i="9" l="1"/>
  <c r="E18" i="9"/>
  <c r="F18" i="9"/>
  <c r="D18" i="9"/>
  <c r="C20" i="9" l="1"/>
  <c r="E19" i="9"/>
  <c r="F19" i="9"/>
  <c r="D19" i="9"/>
  <c r="C21" i="9" l="1"/>
  <c r="E20" i="9"/>
  <c r="F20" i="9"/>
  <c r="D20" i="9"/>
  <c r="C22" i="9" l="1"/>
  <c r="E21" i="9"/>
  <c r="F21" i="9"/>
  <c r="D21" i="9"/>
  <c r="C23" i="9" l="1"/>
  <c r="E22" i="9"/>
  <c r="F22" i="9"/>
  <c r="D22" i="9"/>
  <c r="C24" i="9" l="1"/>
  <c r="E23" i="9"/>
  <c r="F23" i="9"/>
  <c r="D23" i="9"/>
  <c r="C25" i="9" l="1"/>
  <c r="E24" i="9"/>
  <c r="F24" i="9"/>
  <c r="D24" i="9"/>
  <c r="F25" i="9" l="1"/>
  <c r="D25" i="9"/>
  <c r="C26" i="9"/>
  <c r="E25" i="9"/>
  <c r="F26" i="9" l="1"/>
  <c r="D26" i="9"/>
  <c r="C27" i="9"/>
  <c r="E26" i="9"/>
  <c r="F27" i="9" l="1"/>
  <c r="D27" i="9"/>
  <c r="C28" i="9"/>
  <c r="E27" i="9"/>
  <c r="F28" i="9" l="1"/>
  <c r="D28" i="9"/>
  <c r="C29" i="9"/>
  <c r="E28" i="9"/>
  <c r="F29" i="9" l="1"/>
  <c r="D29" i="9"/>
  <c r="C30" i="9"/>
  <c r="E29" i="9"/>
  <c r="F30" i="9" l="1"/>
  <c r="D30" i="9"/>
  <c r="C31" i="9"/>
  <c r="E30" i="9"/>
  <c r="F31" i="9" l="1"/>
  <c r="D31" i="9"/>
  <c r="C32" i="9"/>
  <c r="E31" i="9"/>
  <c r="F32" i="9" l="1"/>
  <c r="D32" i="9"/>
  <c r="C33" i="9"/>
  <c r="E32" i="9"/>
  <c r="C34" i="9" l="1"/>
  <c r="E33" i="9"/>
  <c r="F33" i="9"/>
  <c r="D33" i="9"/>
  <c r="C35" i="9" l="1"/>
  <c r="E34" i="9"/>
  <c r="F34" i="9"/>
  <c r="D34" i="9"/>
  <c r="C36" i="9" l="1"/>
  <c r="E35" i="9"/>
  <c r="F35" i="9"/>
  <c r="D35" i="9"/>
  <c r="C37" i="9" l="1"/>
  <c r="E36" i="9"/>
  <c r="F36" i="9"/>
  <c r="D36" i="9"/>
  <c r="C38" i="9" l="1"/>
  <c r="E37" i="9"/>
  <c r="F37" i="9"/>
  <c r="D37" i="9"/>
  <c r="C39" i="9" l="1"/>
  <c r="E38" i="9"/>
  <c r="F38" i="9"/>
  <c r="D38" i="9"/>
  <c r="F39" i="9" l="1"/>
  <c r="E39" i="9"/>
  <c r="C40" i="9"/>
  <c r="D39" i="9"/>
  <c r="F40" i="9" l="1"/>
  <c r="D40" i="9"/>
  <c r="E40" i="9"/>
  <c r="C41" i="9"/>
  <c r="F41" i="9" l="1"/>
  <c r="D41" i="9"/>
  <c r="E41" i="9"/>
  <c r="C42" i="9"/>
  <c r="F42" i="9" l="1"/>
  <c r="D42" i="9"/>
  <c r="E42" i="9"/>
  <c r="C43" i="9"/>
  <c r="F43" i="9" l="1"/>
  <c r="D43" i="9"/>
  <c r="E43" i="9"/>
  <c r="C44" i="9"/>
  <c r="F44" i="9" l="1"/>
  <c r="D44" i="9"/>
  <c r="E44" i="9"/>
  <c r="C45" i="9"/>
  <c r="F45" i="9" l="1"/>
  <c r="D45" i="9"/>
  <c r="E45" i="9"/>
  <c r="C46" i="9"/>
  <c r="F46" i="9" l="1"/>
  <c r="D46" i="9"/>
  <c r="E46" i="9"/>
  <c r="C47" i="9"/>
  <c r="F47" i="9" l="1"/>
  <c r="D47" i="9"/>
  <c r="E47" i="9"/>
  <c r="C48" i="9"/>
  <c r="F48" i="9" l="1"/>
  <c r="D48" i="9"/>
  <c r="E48" i="9"/>
  <c r="C49" i="9"/>
  <c r="F49" i="9" l="1"/>
  <c r="D49" i="9"/>
  <c r="E49" i="9"/>
  <c r="C50" i="9"/>
  <c r="F50" i="9" l="1"/>
  <c r="D50" i="9"/>
  <c r="E50" i="9"/>
  <c r="C51" i="9"/>
  <c r="F51" i="9" l="1"/>
  <c r="D51" i="9"/>
  <c r="E51" i="9"/>
  <c r="C52" i="9"/>
  <c r="F52" i="9" l="1"/>
  <c r="D52" i="9"/>
  <c r="E52" i="9"/>
  <c r="C53" i="9"/>
  <c r="F53" i="9" l="1"/>
  <c r="D53" i="9"/>
  <c r="E53" i="9"/>
  <c r="C54" i="9"/>
  <c r="F54" i="9" l="1"/>
  <c r="D54" i="9"/>
  <c r="E54" i="9"/>
  <c r="C55" i="9"/>
  <c r="F55" i="9" l="1"/>
  <c r="D55" i="9"/>
  <c r="E55" i="9"/>
  <c r="C56" i="9"/>
  <c r="F56" i="9" l="1"/>
  <c r="D56" i="9"/>
  <c r="E56" i="9"/>
  <c r="C57" i="9"/>
  <c r="F57" i="9" l="1"/>
  <c r="D57" i="9"/>
  <c r="E57" i="9"/>
  <c r="C58" i="9"/>
  <c r="F58" i="9" l="1"/>
  <c r="D58" i="9"/>
  <c r="E58" i="9"/>
  <c r="C59" i="9"/>
  <c r="F59" i="9" l="1"/>
  <c r="D59" i="9"/>
  <c r="E59" i="9"/>
  <c r="C60" i="9"/>
  <c r="F60" i="9" l="1"/>
  <c r="D60" i="9"/>
  <c r="E60" i="9"/>
  <c r="C61" i="9"/>
  <c r="F61" i="9" l="1"/>
  <c r="D61" i="9"/>
  <c r="E61" i="9"/>
  <c r="C62" i="9"/>
  <c r="F62" i="9" l="1"/>
  <c r="D62" i="9"/>
  <c r="E62" i="9"/>
  <c r="C63" i="9"/>
  <c r="F63" i="9" l="1"/>
  <c r="D63" i="9"/>
  <c r="E63" i="9"/>
  <c r="C64" i="9"/>
  <c r="F64" i="9" l="1"/>
  <c r="D64" i="9"/>
  <c r="E64" i="9"/>
  <c r="C65" i="9"/>
  <c r="F65" i="9" l="1"/>
  <c r="D65" i="9"/>
  <c r="E65" i="9"/>
  <c r="C66" i="9"/>
  <c r="F66" i="9" l="1"/>
  <c r="D66" i="9"/>
  <c r="E66" i="9"/>
  <c r="C67" i="9"/>
  <c r="F67" i="9" l="1"/>
  <c r="D67" i="9"/>
  <c r="E67" i="9"/>
  <c r="C68" i="9"/>
  <c r="F68" i="9" l="1"/>
  <c r="D68" i="9"/>
  <c r="E68" i="9"/>
  <c r="C69" i="9"/>
  <c r="F69" i="9" l="1"/>
  <c r="D69" i="9"/>
  <c r="E69" i="9"/>
  <c r="C70" i="9"/>
  <c r="F70" i="9" l="1"/>
  <c r="D70" i="9"/>
  <c r="E70" i="9"/>
  <c r="C71" i="9"/>
  <c r="F71" i="9" l="1"/>
  <c r="D71" i="9"/>
  <c r="E71" i="9"/>
  <c r="C72" i="9"/>
  <c r="F72" i="9" l="1"/>
  <c r="D72" i="9"/>
  <c r="E72" i="9"/>
  <c r="C73" i="9"/>
  <c r="F73" i="9" l="1"/>
  <c r="D73" i="9"/>
  <c r="E73" i="9"/>
  <c r="C74" i="9"/>
  <c r="F74" i="9" l="1"/>
  <c r="D74" i="9"/>
  <c r="E74" i="9"/>
  <c r="C75" i="9"/>
  <c r="F75" i="9" l="1"/>
  <c r="D75" i="9"/>
  <c r="E75" i="9"/>
  <c r="C76" i="9"/>
  <c r="F76" i="9" l="1"/>
  <c r="D76" i="9"/>
  <c r="E76" i="9"/>
  <c r="C77" i="9"/>
  <c r="F77" i="9" l="1"/>
  <c r="D77" i="9"/>
  <c r="E77" i="9"/>
  <c r="C78" i="9"/>
  <c r="F78" i="9" l="1"/>
  <c r="D78" i="9"/>
  <c r="E78" i="9"/>
  <c r="C79" i="9"/>
  <c r="F79" i="9" l="1"/>
  <c r="D79" i="9"/>
  <c r="E79" i="9"/>
  <c r="C80" i="9"/>
  <c r="F80" i="9" l="1"/>
  <c r="D80" i="9"/>
  <c r="E80" i="9"/>
  <c r="C81" i="9"/>
  <c r="F81" i="9" l="1"/>
  <c r="D81" i="9"/>
  <c r="E81" i="9"/>
  <c r="C82" i="9"/>
  <c r="F82" i="9" l="1"/>
  <c r="D82" i="9"/>
  <c r="E82" i="9"/>
  <c r="C83" i="9"/>
  <c r="F83" i="9" l="1"/>
  <c r="D83" i="9"/>
  <c r="E83" i="9"/>
  <c r="C84" i="9"/>
  <c r="F84" i="9" l="1"/>
  <c r="D84" i="9"/>
  <c r="E84" i="9"/>
  <c r="C85" i="9"/>
  <c r="F85" i="9" l="1"/>
  <c r="D85" i="9"/>
  <c r="E85" i="9"/>
  <c r="C86" i="9"/>
  <c r="F86" i="9" l="1"/>
  <c r="D86" i="9"/>
  <c r="E86" i="9"/>
  <c r="C87" i="9"/>
  <c r="F87" i="9" l="1"/>
  <c r="D87" i="9"/>
  <c r="E87" i="9"/>
  <c r="C88" i="9"/>
  <c r="F88" i="9" l="1"/>
  <c r="D88" i="9"/>
  <c r="E88" i="9"/>
  <c r="C89" i="9"/>
  <c r="F89" i="9" l="1"/>
  <c r="D89" i="9"/>
  <c r="E89" i="9"/>
  <c r="C90" i="9"/>
  <c r="F90" i="9" l="1"/>
  <c r="D90" i="9"/>
  <c r="E90" i="9"/>
  <c r="C91" i="9"/>
  <c r="F91" i="9" l="1"/>
  <c r="D91" i="9"/>
  <c r="E91" i="9"/>
  <c r="C92" i="9"/>
  <c r="F92" i="9" l="1"/>
  <c r="D92" i="9"/>
  <c r="E92" i="9"/>
  <c r="C93" i="9"/>
  <c r="F93" i="9" l="1"/>
  <c r="D93" i="9"/>
  <c r="E93" i="9"/>
  <c r="C94" i="9"/>
  <c r="F94" i="9" l="1"/>
  <c r="D94" i="9"/>
  <c r="E94" i="9"/>
  <c r="C95" i="9"/>
  <c r="F95" i="9" l="1"/>
  <c r="D95" i="9"/>
  <c r="E95" i="9"/>
  <c r="C96" i="9"/>
  <c r="F96" i="9" l="1"/>
  <c r="D96" i="9"/>
  <c r="E96" i="9"/>
  <c r="C97" i="9"/>
  <c r="F97" i="9" l="1"/>
  <c r="D97" i="9"/>
  <c r="E97" i="9"/>
  <c r="C98" i="9"/>
  <c r="F98" i="9" l="1"/>
  <c r="D98" i="9"/>
  <c r="E98" i="9"/>
  <c r="C99" i="9"/>
  <c r="F99" i="9" l="1"/>
  <c r="D99" i="9"/>
  <c r="E99" i="9"/>
  <c r="C100" i="9"/>
  <c r="F100" i="9" l="1"/>
  <c r="D100" i="9"/>
  <c r="E100" i="9"/>
  <c r="C101" i="9"/>
  <c r="F101" i="9" l="1"/>
  <c r="D101" i="9"/>
  <c r="E101" i="9"/>
  <c r="C102" i="9"/>
  <c r="F102" i="9" l="1"/>
  <c r="D102" i="9"/>
  <c r="E102" i="9"/>
  <c r="C103" i="9"/>
  <c r="C104" i="9" l="1"/>
  <c r="E103" i="9"/>
  <c r="D103" i="9"/>
  <c r="F103" i="9"/>
  <c r="C105" i="9" l="1"/>
  <c r="E104" i="9"/>
  <c r="D104" i="9"/>
  <c r="F104" i="9"/>
  <c r="C106" i="9" l="1"/>
  <c r="E105" i="9"/>
  <c r="D105" i="9"/>
  <c r="F105" i="9"/>
  <c r="C107" i="9" l="1"/>
  <c r="E106" i="9"/>
  <c r="D106" i="9"/>
  <c r="F106" i="9"/>
  <c r="C108" i="9" l="1"/>
  <c r="E107" i="9"/>
  <c r="D107" i="9"/>
  <c r="F107" i="9"/>
  <c r="C109" i="9" l="1"/>
  <c r="E108" i="9"/>
  <c r="D108" i="9"/>
  <c r="F108" i="9"/>
  <c r="C110" i="9" l="1"/>
  <c r="E109" i="9"/>
  <c r="D109" i="9"/>
  <c r="F109" i="9"/>
  <c r="C111" i="9" l="1"/>
  <c r="E110" i="9"/>
  <c r="D110" i="9"/>
  <c r="F110" i="9"/>
  <c r="C112" i="9" l="1"/>
  <c r="E111" i="9"/>
  <c r="D111" i="9"/>
  <c r="F111" i="9"/>
  <c r="C113" i="9" l="1"/>
  <c r="E112" i="9"/>
  <c r="D112" i="9"/>
  <c r="F112" i="9"/>
  <c r="C114" i="9" l="1"/>
  <c r="E113" i="9"/>
  <c r="D113" i="9"/>
  <c r="F113" i="9"/>
  <c r="C115" i="9" l="1"/>
  <c r="E114" i="9"/>
  <c r="D114" i="9"/>
  <c r="F114" i="9"/>
  <c r="C116" i="9" l="1"/>
  <c r="E115" i="9"/>
  <c r="D115" i="9"/>
  <c r="F115" i="9"/>
  <c r="C117" i="9" l="1"/>
  <c r="E116" i="9"/>
  <c r="D116" i="9"/>
  <c r="F116" i="9"/>
  <c r="C118" i="9" l="1"/>
  <c r="E117" i="9"/>
  <c r="D117" i="9"/>
  <c r="F117" i="9"/>
  <c r="C119" i="9" l="1"/>
  <c r="E118" i="9"/>
  <c r="D118" i="9"/>
  <c r="F118" i="9"/>
  <c r="C120" i="9" l="1"/>
  <c r="E119" i="9"/>
  <c r="D119" i="9"/>
  <c r="F119" i="9"/>
  <c r="C121" i="9" l="1"/>
  <c r="E120" i="9"/>
  <c r="F120" i="9"/>
  <c r="D120" i="9"/>
  <c r="C122" i="9" l="1"/>
  <c r="E121" i="9"/>
  <c r="F121" i="9"/>
  <c r="D121" i="9"/>
  <c r="C123" i="9" l="1"/>
  <c r="E122" i="9"/>
  <c r="F122" i="9"/>
  <c r="D122" i="9"/>
  <c r="C124" i="9" l="1"/>
  <c r="E123" i="9"/>
  <c r="F123" i="9"/>
  <c r="D123" i="9"/>
  <c r="C125" i="9" l="1"/>
  <c r="E124" i="9"/>
  <c r="F124" i="9"/>
  <c r="D124" i="9"/>
  <c r="C126" i="9" l="1"/>
  <c r="E125" i="9"/>
  <c r="F125" i="9"/>
  <c r="D125" i="9"/>
  <c r="C127" i="9" l="1"/>
  <c r="E126" i="9"/>
  <c r="F126" i="9"/>
  <c r="D126" i="9"/>
  <c r="C128" i="9" l="1"/>
  <c r="E127" i="9"/>
  <c r="F127" i="9"/>
  <c r="D127" i="9"/>
  <c r="C129" i="9" l="1"/>
  <c r="E128" i="9"/>
  <c r="F128" i="9"/>
  <c r="D128" i="9"/>
  <c r="C130" i="9" l="1"/>
  <c r="E129" i="9"/>
  <c r="F129" i="9"/>
  <c r="D129" i="9"/>
  <c r="C131" i="9" l="1"/>
  <c r="E130" i="9"/>
  <c r="F130" i="9"/>
  <c r="D130" i="9"/>
  <c r="C132" i="9" l="1"/>
  <c r="E131" i="9"/>
  <c r="F131" i="9"/>
  <c r="D131" i="9"/>
  <c r="C133" i="9" l="1"/>
  <c r="E132" i="9"/>
  <c r="F132" i="9"/>
  <c r="D132" i="9"/>
  <c r="C134" i="9" l="1"/>
  <c r="E133" i="9"/>
  <c r="F133" i="9"/>
  <c r="D133" i="9"/>
  <c r="C135" i="9" l="1"/>
  <c r="E134" i="9"/>
  <c r="F134" i="9"/>
  <c r="D134" i="9"/>
  <c r="C136" i="9" l="1"/>
  <c r="E135" i="9"/>
  <c r="F135" i="9"/>
  <c r="D135" i="9"/>
  <c r="C137" i="9" l="1"/>
  <c r="E136" i="9"/>
  <c r="F136" i="9"/>
  <c r="D136" i="9"/>
  <c r="C138" i="9" l="1"/>
  <c r="E137" i="9"/>
  <c r="F137" i="9"/>
  <c r="D137" i="9"/>
  <c r="C139" i="9" l="1"/>
  <c r="E138" i="9"/>
  <c r="F138" i="9"/>
  <c r="D138" i="9"/>
  <c r="C140" i="9" l="1"/>
  <c r="E139" i="9"/>
  <c r="F139" i="9"/>
  <c r="D139" i="9"/>
  <c r="C141" i="9" l="1"/>
  <c r="E140" i="9"/>
  <c r="F140" i="9"/>
  <c r="D140" i="9"/>
  <c r="C142" i="9" l="1"/>
  <c r="E141" i="9"/>
  <c r="F141" i="9"/>
  <c r="D141" i="9"/>
  <c r="C143" i="9" l="1"/>
  <c r="E142" i="9"/>
  <c r="F142" i="9"/>
  <c r="D142" i="9"/>
  <c r="C144" i="9" l="1"/>
  <c r="E143" i="9"/>
  <c r="F143" i="9"/>
  <c r="D143" i="9"/>
  <c r="C145" i="9" l="1"/>
  <c r="E144" i="9"/>
  <c r="F144" i="9"/>
  <c r="D144" i="9"/>
  <c r="E145" i="9" l="1"/>
  <c r="F145" i="9"/>
  <c r="D145" i="9"/>
</calcChain>
</file>

<file path=xl/sharedStrings.xml><?xml version="1.0" encoding="utf-8"?>
<sst xmlns="http://schemas.openxmlformats.org/spreadsheetml/2006/main" count="50" uniqueCount="28">
  <si>
    <t>Kurs</t>
  </si>
  <si>
    <t>Afkast</t>
  </si>
  <si>
    <t>Volatilitet</t>
  </si>
  <si>
    <t>Danske Bank</t>
  </si>
  <si>
    <t>Dagligt</t>
  </si>
  <si>
    <t>Dato</t>
  </si>
  <si>
    <t>Aktiekurs</t>
  </si>
  <si>
    <r>
      <t>(μ</t>
    </r>
    <r>
      <rPr>
        <vertAlign val="subscript"/>
        <sz val="10"/>
        <rFont val="Trebuchet MS"/>
        <family val="2"/>
      </rPr>
      <t>i</t>
    </r>
    <r>
      <rPr>
        <sz val="10"/>
        <rFont val="Trebuchet MS"/>
        <family val="2"/>
      </rPr>
      <t>)</t>
    </r>
  </si>
  <si>
    <t>……</t>
  </si>
  <si>
    <t>…..</t>
  </si>
  <si>
    <t>Sum……….:</t>
  </si>
  <si>
    <t>Gennemsnitsafkast =</t>
  </si>
  <si>
    <t>Antal afkastobersvationer (n)</t>
  </si>
  <si>
    <t>N</t>
  </si>
  <si>
    <t>Tjek</t>
  </si>
  <si>
    <t>12M CIBOR</t>
  </si>
  <si>
    <t>"Afkast"</t>
  </si>
  <si>
    <t>Gennemsnit</t>
  </si>
  <si>
    <t>rente</t>
  </si>
  <si>
    <t>Lamda =0,94</t>
  </si>
  <si>
    <t>Lamda = 0,98</t>
  </si>
  <si>
    <t>Antal afkastobservationer (n)</t>
  </si>
  <si>
    <t>Lamda = 0,85</t>
  </si>
  <si>
    <t>Sum</t>
  </si>
  <si>
    <t>Average</t>
  </si>
  <si>
    <r>
      <t>(μ</t>
    </r>
    <r>
      <rPr>
        <vertAlign val="subscript"/>
        <sz val="10"/>
        <rFont val="Palatino Linotype"/>
        <family val="1"/>
      </rPr>
      <t>i</t>
    </r>
    <r>
      <rPr>
        <sz val="10"/>
        <rFont val="Palatino Linotype"/>
        <family val="1"/>
      </rPr>
      <t>)</t>
    </r>
  </si>
  <si>
    <t>Tabel 3.2 Beregning af volatilitet på Danske Bank-aktien</t>
  </si>
  <si>
    <t>Antal obs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</si>
</sst>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 * #,##0.00_ ;_ * \-#,##0.00_ ;_ * &quot;-&quot;??_ ;_ @_ "/>
    <numFmt numFmtId="165" formatCode="_(* #,##0.00000_);_(* \(#,##0.00000\);_(* &quot;-&quot;??_);_(@_)"/>
    <numFmt numFmtId="166" formatCode="_(* #,##0_);_(* \(#,##0\);_(* &quot;-&quot;??_);_(@_)"/>
    <numFmt numFmtId="167" formatCode="0.0000%"/>
    <numFmt numFmtId="168" formatCode="0.000%"/>
    <numFmt numFmtId="169" formatCode="_ * #,##0.00000_ ;_ * \-#,##0.00000_ ;_ * &quot;-&quot;??_ ;_ @_ "/>
    <numFmt numFmtId="170" formatCode="d\ mmm\ yyyy"/>
    <numFmt numFmtId="171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vertAlign val="subscript"/>
      <sz val="10"/>
      <name val="Trebuchet MS"/>
      <family val="2"/>
    </font>
    <font>
      <sz val="10"/>
      <name val="Arial"/>
      <family val="2"/>
    </font>
    <font>
      <sz val="10"/>
      <name val="Palatino Linotype"/>
      <family val="1"/>
    </font>
    <font>
      <sz val="11"/>
      <name val="Palatino Linotype"/>
      <family val="1"/>
    </font>
    <font>
      <vertAlign val="subscript"/>
      <sz val="10"/>
      <name val="Palatino Linotype"/>
      <family val="1"/>
    </font>
    <font>
      <sz val="11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10" fontId="0" fillId="0" borderId="0" xfId="1" applyNumberFormat="1" applyFont="1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14" fontId="2" fillId="0" borderId="0" xfId="0" applyNumberFormat="1" applyFont="1"/>
    <xf numFmtId="10" fontId="2" fillId="0" borderId="0" xfId="1" applyNumberFormat="1" applyFont="1"/>
    <xf numFmtId="165" fontId="2" fillId="0" borderId="0" xfId="2" applyNumberFormat="1" applyFont="1"/>
    <xf numFmtId="10" fontId="2" fillId="0" borderId="0" xfId="0" applyNumberFormat="1" applyFont="1"/>
    <xf numFmtId="167" fontId="2" fillId="0" borderId="0" xfId="1" applyNumberFormat="1" applyFont="1"/>
    <xf numFmtId="167" fontId="0" fillId="0" borderId="0" xfId="1" applyNumberFormat="1" applyFont="1"/>
    <xf numFmtId="0" fontId="4" fillId="0" borderId="0" xfId="0" applyFont="1"/>
    <xf numFmtId="9" fontId="0" fillId="0" borderId="0" xfId="1" applyFont="1"/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/>
    <xf numFmtId="0" fontId="2" fillId="2" borderId="0" xfId="0" applyFont="1" applyFill="1"/>
    <xf numFmtId="10" fontId="2" fillId="2" borderId="0" xfId="1" applyNumberFormat="1" applyFont="1" applyFill="1"/>
    <xf numFmtId="14" fontId="2" fillId="2" borderId="3" xfId="0" applyNumberFormat="1" applyFont="1" applyFill="1" applyBorder="1"/>
    <xf numFmtId="10" fontId="2" fillId="2" borderId="3" xfId="1" applyNumberFormat="1" applyFont="1" applyFill="1" applyBorder="1"/>
    <xf numFmtId="14" fontId="2" fillId="2" borderId="1" xfId="0" applyNumberFormat="1" applyFont="1" applyFill="1" applyBorder="1"/>
    <xf numFmtId="10" fontId="2" fillId="2" borderId="1" xfId="1" applyNumberFormat="1" applyFont="1" applyFill="1" applyBorder="1"/>
    <xf numFmtId="14" fontId="2" fillId="2" borderId="2" xfId="0" applyNumberFormat="1" applyFont="1" applyFill="1" applyBorder="1"/>
    <xf numFmtId="166" fontId="2" fillId="2" borderId="2" xfId="2" applyNumberFormat="1" applyFont="1" applyFill="1" applyBorder="1"/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0" fillId="2" borderId="0" xfId="0" applyFill="1"/>
    <xf numFmtId="167" fontId="2" fillId="2" borderId="0" xfId="1" applyNumberFormat="1" applyFont="1" applyFill="1"/>
    <xf numFmtId="0" fontId="2" fillId="2" borderId="0" xfId="0" applyFont="1" applyFill="1" applyAlignment="1">
      <alignment horizontal="right"/>
    </xf>
    <xf numFmtId="166" fontId="0" fillId="0" borderId="0" xfId="0" applyNumberFormat="1"/>
    <xf numFmtId="168" fontId="0" fillId="0" borderId="0" xfId="1" applyNumberFormat="1" applyFont="1"/>
    <xf numFmtId="165" fontId="2" fillId="2" borderId="3" xfId="2" applyNumberFormat="1" applyFont="1" applyFill="1" applyBorder="1"/>
    <xf numFmtId="169" fontId="2" fillId="2" borderId="0" xfId="2" applyNumberFormat="1" applyFont="1" applyFill="1"/>
    <xf numFmtId="169" fontId="2" fillId="2" borderId="0" xfId="2" applyNumberFormat="1" applyFont="1" applyFill="1" applyAlignment="1">
      <alignment horizontal="right"/>
    </xf>
    <xf numFmtId="167" fontId="0" fillId="0" borderId="0" xfId="0" applyNumberFormat="1"/>
    <xf numFmtId="165" fontId="0" fillId="0" borderId="0" xfId="0" applyNumberFormat="1"/>
    <xf numFmtId="0" fontId="5" fillId="2" borderId="1" xfId="0" applyFont="1" applyFill="1" applyBorder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2" xfId="0" applyFont="1" applyFill="1" applyBorder="1"/>
    <xf numFmtId="0" fontId="5" fillId="2" borderId="2" xfId="0" applyFont="1" applyFill="1" applyBorder="1"/>
    <xf numFmtId="14" fontId="5" fillId="2" borderId="0" xfId="0" applyNumberFormat="1" applyFont="1" applyFill="1"/>
    <xf numFmtId="2" fontId="5" fillId="2" borderId="0" xfId="0" applyNumberFormat="1" applyFont="1" applyFill="1"/>
    <xf numFmtId="0" fontId="6" fillId="2" borderId="0" xfId="0" applyFont="1" applyFill="1"/>
    <xf numFmtId="0" fontId="5" fillId="2" borderId="0" xfId="0" applyFont="1" applyFill="1"/>
    <xf numFmtId="10" fontId="5" fillId="2" borderId="0" xfId="1" applyNumberFormat="1" applyFont="1" applyFill="1"/>
    <xf numFmtId="165" fontId="5" fillId="2" borderId="0" xfId="2" applyNumberFormat="1" applyFont="1" applyFill="1"/>
    <xf numFmtId="164" fontId="5" fillId="2" borderId="0" xfId="2" applyFont="1" applyFill="1"/>
    <xf numFmtId="14" fontId="5" fillId="2" borderId="3" xfId="0" applyNumberFormat="1" applyFont="1" applyFill="1" applyBorder="1"/>
    <xf numFmtId="10" fontId="5" fillId="2" borderId="3" xfId="1" applyNumberFormat="1" applyFont="1" applyFill="1" applyBorder="1"/>
    <xf numFmtId="165" fontId="5" fillId="2" borderId="3" xfId="2" applyNumberFormat="1" applyFont="1" applyFill="1" applyBorder="1"/>
    <xf numFmtId="0" fontId="8" fillId="0" borderId="0" xfId="0" applyFont="1"/>
    <xf numFmtId="14" fontId="5" fillId="0" borderId="0" xfId="0" applyNumberFormat="1" applyFont="1"/>
    <xf numFmtId="14" fontId="5" fillId="2" borderId="1" xfId="0" applyNumberFormat="1" applyFont="1" applyFill="1" applyBorder="1"/>
    <xf numFmtId="0" fontId="8" fillId="2" borderId="1" xfId="0" applyFont="1" applyFill="1" applyBorder="1"/>
    <xf numFmtId="10" fontId="5" fillId="2" borderId="1" xfId="1" applyNumberFormat="1" applyFont="1" applyFill="1" applyBorder="1"/>
    <xf numFmtId="14" fontId="5" fillId="2" borderId="2" xfId="0" applyNumberFormat="1" applyFont="1" applyFill="1" applyBorder="1"/>
    <xf numFmtId="0" fontId="8" fillId="2" borderId="2" xfId="0" applyFont="1" applyFill="1" applyBorder="1"/>
    <xf numFmtId="166" fontId="5" fillId="2" borderId="2" xfId="2" applyNumberFormat="1" applyFont="1" applyFill="1" applyBorder="1"/>
    <xf numFmtId="10" fontId="2" fillId="2" borderId="0" xfId="1" applyNumberFormat="1" applyFont="1" applyFill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10" fontId="2" fillId="0" borderId="1" xfId="1" applyNumberFormat="1" applyFont="1" applyBorder="1"/>
    <xf numFmtId="165" fontId="2" fillId="0" borderId="1" xfId="2" applyNumberFormat="1" applyFont="1" applyBorder="1"/>
    <xf numFmtId="10" fontId="2" fillId="0" borderId="0" xfId="1" applyNumberFormat="1" applyFont="1" applyBorder="1"/>
    <xf numFmtId="165" fontId="2" fillId="0" borderId="0" xfId="2" applyNumberFormat="1" applyFont="1" applyBorder="1"/>
    <xf numFmtId="14" fontId="0" fillId="0" borderId="2" xfId="0" applyNumberFormat="1" applyBorder="1"/>
    <xf numFmtId="0" fontId="0" fillId="0" borderId="2" xfId="0" applyBorder="1"/>
    <xf numFmtId="10" fontId="2" fillId="0" borderId="2" xfId="1" applyNumberFormat="1" applyFont="1" applyBorder="1"/>
    <xf numFmtId="165" fontId="2" fillId="0" borderId="2" xfId="2" applyNumberFormat="1" applyFont="1" applyBorder="1"/>
    <xf numFmtId="170" fontId="0" fillId="0" borderId="1" xfId="0" applyNumberFormat="1" applyBorder="1"/>
    <xf numFmtId="168" fontId="0" fillId="0" borderId="1" xfId="1" applyNumberFormat="1" applyFont="1" applyBorder="1"/>
    <xf numFmtId="170" fontId="0" fillId="0" borderId="0" xfId="0" applyNumberFormat="1"/>
    <xf numFmtId="168" fontId="0" fillId="0" borderId="0" xfId="1" applyNumberFormat="1" applyFont="1" applyBorder="1"/>
    <xf numFmtId="170" fontId="0" fillId="0" borderId="2" xfId="0" applyNumberFormat="1" applyBorder="1"/>
    <xf numFmtId="168" fontId="0" fillId="0" borderId="2" xfId="1" applyNumberFormat="1" applyFont="1" applyBorder="1"/>
    <xf numFmtId="171" fontId="0" fillId="0" borderId="0" xfId="0" applyNumberFormat="1"/>
  </cellXfs>
  <cellStyles count="3">
    <cellStyle name="Komma" xfId="2" builtinId="3"/>
    <cellStyle name="Normal" xfId="0" builtinId="0"/>
    <cellStyle name="Procent" xfId="1" builtinId="5"/>
  </cellStyles>
  <dxfs count="0"/>
  <tableStyles count="1" defaultTableStyle="TableStyleMedium2" defaultPivotStyle="PivotStyleLight16">
    <tableStyle name="Invisible" pivot="0" table="0" count="0" xr9:uid="{3D4A9D37-C1C7-4AE6-A138-652A7E7805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3.4'!$D$7</c:f>
              <c:strCache>
                <c:ptCount val="1"/>
                <c:pt idx="0">
                  <c:v>Lamda = 0,85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3.4'!$C$8:$C$57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'Figur 3.4'!$D$8:$D$57</c:f>
              <c:numCache>
                <c:formatCode>0%</c:formatCode>
                <c:ptCount val="50"/>
                <c:pt idx="0">
                  <c:v>0.15000000000000002</c:v>
                </c:pt>
                <c:pt idx="1">
                  <c:v>0.1275</c:v>
                </c:pt>
                <c:pt idx="2">
                  <c:v>0.108375</c:v>
                </c:pt>
                <c:pt idx="3">
                  <c:v>9.2118749999999999E-2</c:v>
                </c:pt>
                <c:pt idx="4">
                  <c:v>7.8300937500000001E-2</c:v>
                </c:pt>
                <c:pt idx="5">
                  <c:v>6.655579687499999E-2</c:v>
                </c:pt>
                <c:pt idx="6">
                  <c:v>5.6572427343749988E-2</c:v>
                </c:pt>
                <c:pt idx="7">
                  <c:v>4.8086563242187484E-2</c:v>
                </c:pt>
                <c:pt idx="8">
                  <c:v>4.0873578755859369E-2</c:v>
                </c:pt>
                <c:pt idx="9">
                  <c:v>3.4742541942480464E-2</c:v>
                </c:pt>
                <c:pt idx="10">
                  <c:v>2.953116065110839E-2</c:v>
                </c:pt>
                <c:pt idx="11">
                  <c:v>2.5101486553442128E-2</c:v>
                </c:pt>
                <c:pt idx="12">
                  <c:v>2.1336263570425808E-2</c:v>
                </c:pt>
                <c:pt idx="13">
                  <c:v>1.8135824034861938E-2</c:v>
                </c:pt>
                <c:pt idx="14">
                  <c:v>1.5415450429632646E-2</c:v>
                </c:pt>
                <c:pt idx="15">
                  <c:v>1.3103132865187746E-2</c:v>
                </c:pt>
                <c:pt idx="16">
                  <c:v>1.1137662935409586E-2</c:v>
                </c:pt>
                <c:pt idx="17">
                  <c:v>9.4670134950981481E-3</c:v>
                </c:pt>
                <c:pt idx="18">
                  <c:v>8.0469614708334261E-3</c:v>
                </c:pt>
                <c:pt idx="19">
                  <c:v>6.8399172502084113E-3</c:v>
                </c:pt>
                <c:pt idx="20">
                  <c:v>5.8139296626771499E-3</c:v>
                </c:pt>
                <c:pt idx="21">
                  <c:v>4.9418402132755772E-3</c:v>
                </c:pt>
                <c:pt idx="22">
                  <c:v>4.2005641812842397E-3</c:v>
                </c:pt>
                <c:pt idx="23">
                  <c:v>3.5704795540916034E-3</c:v>
                </c:pt>
                <c:pt idx="24">
                  <c:v>3.0349076209778632E-3</c:v>
                </c:pt>
                <c:pt idx="25">
                  <c:v>2.5796714778311839E-3</c:v>
                </c:pt>
                <c:pt idx="26">
                  <c:v>2.1927207561565059E-3</c:v>
                </c:pt>
                <c:pt idx="27">
                  <c:v>1.8638126427330301E-3</c:v>
                </c:pt>
                <c:pt idx="28">
                  <c:v>1.5842407463230754E-3</c:v>
                </c:pt>
                <c:pt idx="29">
                  <c:v>1.346604634374614E-3</c:v>
                </c:pt>
                <c:pt idx="30">
                  <c:v>1.1446139392184218E-3</c:v>
                </c:pt>
                <c:pt idx="31">
                  <c:v>9.729218483356583E-4</c:v>
                </c:pt>
                <c:pt idx="32">
                  <c:v>8.2698357108530979E-4</c:v>
                </c:pt>
                <c:pt idx="33">
                  <c:v>7.0293603542251326E-4</c:v>
                </c:pt>
                <c:pt idx="34">
                  <c:v>5.9749563010913628E-4</c:v>
                </c:pt>
                <c:pt idx="35">
                  <c:v>5.0787128559276582E-4</c:v>
                </c:pt>
                <c:pt idx="36">
                  <c:v>4.3169059275385092E-4</c:v>
                </c:pt>
                <c:pt idx="37">
                  <c:v>3.6693700384077325E-4</c:v>
                </c:pt>
                <c:pt idx="38">
                  <c:v>3.1189645326465724E-4</c:v>
                </c:pt>
                <c:pt idx="39">
                  <c:v>2.6511198527495863E-4</c:v>
                </c:pt>
                <c:pt idx="40">
                  <c:v>2.2534518748371486E-4</c:v>
                </c:pt>
                <c:pt idx="41">
                  <c:v>1.9154340936115762E-4</c:v>
                </c:pt>
                <c:pt idx="42">
                  <c:v>1.6281189795698395E-4</c:v>
                </c:pt>
                <c:pt idx="43">
                  <c:v>1.3839011326343637E-4</c:v>
                </c:pt>
                <c:pt idx="44">
                  <c:v>1.176315962739209E-4</c:v>
                </c:pt>
                <c:pt idx="45">
                  <c:v>9.9986856832832754E-5</c:v>
                </c:pt>
                <c:pt idx="46">
                  <c:v>8.4988828307907839E-5</c:v>
                </c:pt>
                <c:pt idx="47">
                  <c:v>7.2240504061721656E-5</c:v>
                </c:pt>
                <c:pt idx="48">
                  <c:v>6.1404428452463419E-5</c:v>
                </c:pt>
                <c:pt idx="49">
                  <c:v>5.21937641845939E-5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B-49CA-B26B-077B155C5227}"/>
            </c:ext>
          </c:extLst>
        </c:ser>
        <c:ser>
          <c:idx val="1"/>
          <c:order val="1"/>
          <c:tx>
            <c:strRef>
              <c:f>'Figur 3.4'!$E$7</c:f>
              <c:strCache>
                <c:ptCount val="1"/>
                <c:pt idx="0">
                  <c:v>Lamda =0,94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3.4'!$C$8:$C$57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'Figur 3.4'!$E$8:$E$57</c:f>
              <c:numCache>
                <c:formatCode>0%</c:formatCode>
                <c:ptCount val="50"/>
                <c:pt idx="0">
                  <c:v>6.0000000000000053E-2</c:v>
                </c:pt>
                <c:pt idx="1">
                  <c:v>5.6400000000000047E-2</c:v>
                </c:pt>
                <c:pt idx="2">
                  <c:v>5.3016000000000042E-2</c:v>
                </c:pt>
                <c:pt idx="3">
                  <c:v>4.9835040000000039E-2</c:v>
                </c:pt>
                <c:pt idx="4">
                  <c:v>4.6844937600000039E-2</c:v>
                </c:pt>
                <c:pt idx="5">
                  <c:v>4.4034241344000032E-2</c:v>
                </c:pt>
                <c:pt idx="6">
                  <c:v>4.1392186863360034E-2</c:v>
                </c:pt>
                <c:pt idx="7">
                  <c:v>3.8908655651558426E-2</c:v>
                </c:pt>
                <c:pt idx="8">
                  <c:v>3.6574136312464922E-2</c:v>
                </c:pt>
                <c:pt idx="9">
                  <c:v>3.4379688133717022E-2</c:v>
                </c:pt>
                <c:pt idx="10">
                  <c:v>3.2316906845694007E-2</c:v>
                </c:pt>
                <c:pt idx="11">
                  <c:v>3.0377892434952362E-2</c:v>
                </c:pt>
                <c:pt idx="12">
                  <c:v>2.8555218888855222E-2</c:v>
                </c:pt>
                <c:pt idx="13">
                  <c:v>2.6841905755523907E-2</c:v>
                </c:pt>
                <c:pt idx="14">
                  <c:v>2.5231391410192476E-2</c:v>
                </c:pt>
                <c:pt idx="15">
                  <c:v>2.3717507925580923E-2</c:v>
                </c:pt>
                <c:pt idx="16">
                  <c:v>2.229445745004607E-2</c:v>
                </c:pt>
                <c:pt idx="17">
                  <c:v>2.0956790003043305E-2</c:v>
                </c:pt>
                <c:pt idx="18">
                  <c:v>1.9699382602860707E-2</c:v>
                </c:pt>
                <c:pt idx="19">
                  <c:v>1.851741964668906E-2</c:v>
                </c:pt>
                <c:pt idx="20">
                  <c:v>1.7406374467887717E-2</c:v>
                </c:pt>
                <c:pt idx="21">
                  <c:v>1.6361991999814453E-2</c:v>
                </c:pt>
                <c:pt idx="22">
                  <c:v>1.5380272479825588E-2</c:v>
                </c:pt>
                <c:pt idx="23">
                  <c:v>1.4457456131036051E-2</c:v>
                </c:pt>
                <c:pt idx="24">
                  <c:v>1.3590008763173889E-2</c:v>
                </c:pt>
                <c:pt idx="25">
                  <c:v>1.2774608237383455E-2</c:v>
                </c:pt>
                <c:pt idx="26">
                  <c:v>1.2008131743140447E-2</c:v>
                </c:pt>
                <c:pt idx="27">
                  <c:v>1.1287643838552019E-2</c:v>
                </c:pt>
                <c:pt idx="28">
                  <c:v>1.06103852082389E-2</c:v>
                </c:pt>
                <c:pt idx="29">
                  <c:v>9.9737620957445639E-3</c:v>
                </c:pt>
                <c:pt idx="30">
                  <c:v>9.3753363699998916E-3</c:v>
                </c:pt>
                <c:pt idx="31">
                  <c:v>8.8128161877998965E-3</c:v>
                </c:pt>
                <c:pt idx="32">
                  <c:v>8.2840472165319028E-3</c:v>
                </c:pt>
                <c:pt idx="33">
                  <c:v>7.7870043835399898E-3</c:v>
                </c:pt>
                <c:pt idx="34">
                  <c:v>7.3197841205275898E-3</c:v>
                </c:pt>
                <c:pt idx="35">
                  <c:v>6.8805970732959331E-3</c:v>
                </c:pt>
                <c:pt idx="36">
                  <c:v>6.4677612488981779E-3</c:v>
                </c:pt>
                <c:pt idx="37">
                  <c:v>6.0796955739642871E-3</c:v>
                </c:pt>
                <c:pt idx="38">
                  <c:v>5.7149138395264304E-3</c:v>
                </c:pt>
                <c:pt idx="39">
                  <c:v>5.372019009154844E-3</c:v>
                </c:pt>
                <c:pt idx="40">
                  <c:v>5.0496978686055535E-3</c:v>
                </c:pt>
                <c:pt idx="41">
                  <c:v>4.7467159964892196E-3</c:v>
                </c:pt>
                <c:pt idx="42">
                  <c:v>4.4619130366998667E-3</c:v>
                </c:pt>
                <c:pt idx="43">
                  <c:v>4.1941982544978747E-3</c:v>
                </c:pt>
                <c:pt idx="44">
                  <c:v>3.9425463592280023E-3</c:v>
                </c:pt>
                <c:pt idx="45">
                  <c:v>3.7059935776743214E-3</c:v>
                </c:pt>
                <c:pt idx="46">
                  <c:v>3.4836339630138625E-3</c:v>
                </c:pt>
                <c:pt idx="47">
                  <c:v>3.2746159252330302E-3</c:v>
                </c:pt>
                <c:pt idx="48">
                  <c:v>3.0781389697190488E-3</c:v>
                </c:pt>
                <c:pt idx="49">
                  <c:v>2.8934506315359061E-3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B-49CA-B26B-077B155C5227}"/>
            </c:ext>
          </c:extLst>
        </c:ser>
        <c:ser>
          <c:idx val="2"/>
          <c:order val="2"/>
          <c:tx>
            <c:strRef>
              <c:f>'Figur 3.4'!$F$7</c:f>
              <c:strCache>
                <c:ptCount val="1"/>
                <c:pt idx="0">
                  <c:v>Lamda = 0,98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3.4'!$C$8:$C$57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'Figur 3.4'!$F$8:$F$57</c:f>
              <c:numCache>
                <c:formatCode>0%</c:formatCode>
                <c:ptCount val="50"/>
                <c:pt idx="0">
                  <c:v>2.0000000000000018E-2</c:v>
                </c:pt>
                <c:pt idx="1">
                  <c:v>1.9600000000000017E-2</c:v>
                </c:pt>
                <c:pt idx="2">
                  <c:v>1.9208000000000017E-2</c:v>
                </c:pt>
                <c:pt idx="3">
                  <c:v>1.8823840000000015E-2</c:v>
                </c:pt>
                <c:pt idx="4">
                  <c:v>1.8447363200000014E-2</c:v>
                </c:pt>
                <c:pt idx="5">
                  <c:v>1.8078415936000014E-2</c:v>
                </c:pt>
                <c:pt idx="6">
                  <c:v>1.7716847617280013E-2</c:v>
                </c:pt>
                <c:pt idx="7">
                  <c:v>1.7362510664934411E-2</c:v>
                </c:pt>
                <c:pt idx="8">
                  <c:v>1.7015260451635723E-2</c:v>
                </c:pt>
                <c:pt idx="9">
                  <c:v>1.6674955242603009E-2</c:v>
                </c:pt>
                <c:pt idx="10">
                  <c:v>1.6341456137750947E-2</c:v>
                </c:pt>
                <c:pt idx="11">
                  <c:v>1.6014627014995928E-2</c:v>
                </c:pt>
                <c:pt idx="12">
                  <c:v>1.5694334474696009E-2</c:v>
                </c:pt>
                <c:pt idx="13">
                  <c:v>1.5380447785202088E-2</c:v>
                </c:pt>
                <c:pt idx="14">
                  <c:v>1.5072838829498045E-2</c:v>
                </c:pt>
                <c:pt idx="15">
                  <c:v>1.4771382052908084E-2</c:v>
                </c:pt>
                <c:pt idx="16">
                  <c:v>1.4475954411849923E-2</c:v>
                </c:pt>
                <c:pt idx="17">
                  <c:v>1.4186435323612924E-2</c:v>
                </c:pt>
                <c:pt idx="18">
                  <c:v>1.3902706617140664E-2</c:v>
                </c:pt>
                <c:pt idx="19">
                  <c:v>1.362465248479785E-2</c:v>
                </c:pt>
                <c:pt idx="20">
                  <c:v>1.3352159435101894E-2</c:v>
                </c:pt>
                <c:pt idx="21">
                  <c:v>1.3085116246399856E-2</c:v>
                </c:pt>
                <c:pt idx="22">
                  <c:v>1.2823413921471858E-2</c:v>
                </c:pt>
                <c:pt idx="23">
                  <c:v>1.2566945643042419E-2</c:v>
                </c:pt>
                <c:pt idx="24">
                  <c:v>1.2315606730181571E-2</c:v>
                </c:pt>
                <c:pt idx="25">
                  <c:v>1.2069294595577939E-2</c:v>
                </c:pt>
                <c:pt idx="26">
                  <c:v>1.182790870366638E-2</c:v>
                </c:pt>
                <c:pt idx="27">
                  <c:v>1.159135052959305E-2</c:v>
                </c:pt>
                <c:pt idx="28">
                  <c:v>1.1359523519001191E-2</c:v>
                </c:pt>
                <c:pt idx="29">
                  <c:v>1.1132333048621167E-2</c:v>
                </c:pt>
                <c:pt idx="30">
                  <c:v>1.0909686387648743E-2</c:v>
                </c:pt>
                <c:pt idx="31">
                  <c:v>1.0691492659895769E-2</c:v>
                </c:pt>
                <c:pt idx="32">
                  <c:v>1.0477662806697851E-2</c:v>
                </c:pt>
                <c:pt idx="33">
                  <c:v>1.0268109550563896E-2</c:v>
                </c:pt>
                <c:pt idx="34">
                  <c:v>1.0062747359552617E-2</c:v>
                </c:pt>
                <c:pt idx="35">
                  <c:v>9.8614924123615645E-3</c:v>
                </c:pt>
                <c:pt idx="36">
                  <c:v>9.6642625641143315E-3</c:v>
                </c:pt>
                <c:pt idx="37">
                  <c:v>9.4709773128320452E-3</c:v>
                </c:pt>
                <c:pt idx="38">
                  <c:v>9.2815577665754032E-3</c:v>
                </c:pt>
                <c:pt idx="39">
                  <c:v>9.0959266112438947E-3</c:v>
                </c:pt>
                <c:pt idx="40">
                  <c:v>8.9140080790190163E-3</c:v>
                </c:pt>
                <c:pt idx="41">
                  <c:v>8.7357279174386376E-3</c:v>
                </c:pt>
                <c:pt idx="42">
                  <c:v>8.5610133590898647E-3</c:v>
                </c:pt>
                <c:pt idx="43">
                  <c:v>8.3897930919080658E-3</c:v>
                </c:pt>
                <c:pt idx="44">
                  <c:v>8.2219972300699041E-3</c:v>
                </c:pt>
                <c:pt idx="45">
                  <c:v>8.0575572854685064E-3</c:v>
                </c:pt>
                <c:pt idx="46">
                  <c:v>7.8964061397591365E-3</c:v>
                </c:pt>
                <c:pt idx="47">
                  <c:v>7.7384780169639528E-3</c:v>
                </c:pt>
                <c:pt idx="48">
                  <c:v>7.5837084566246736E-3</c:v>
                </c:pt>
                <c:pt idx="49">
                  <c:v>7.4320342874921808E-3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3B-49CA-B26B-077B155C5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25720"/>
        <c:axId val="242726112"/>
      </c:lineChart>
      <c:catAx>
        <c:axId val="24272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Trebuchet MS" panose="020B0603020202020204" pitchFamily="34" charset="0"/>
                  </a:rPr>
                  <a:t>Hvor mange dage tilbage i tiden ligger observationen?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42726112"/>
        <c:crosses val="autoZero"/>
        <c:auto val="1"/>
        <c:lblAlgn val="ctr"/>
        <c:lblOffset val="100"/>
        <c:noMultiLvlLbl val="0"/>
      </c:catAx>
      <c:valAx>
        <c:axId val="242726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rebuchet MS" panose="020B0603020202020204" pitchFamily="34" charset="0"/>
                  </a:rPr>
                  <a:t>Observationens vægt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da-DK"/>
          </a:p>
        </c:txPr>
        <c:crossAx val="24272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152400</xdr:rowOff>
        </xdr:from>
        <xdr:to>
          <xdr:col>6</xdr:col>
          <xdr:colOff>19050</xdr:colOff>
          <xdr:row>5</xdr:row>
          <xdr:rowOff>171450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</xdr:row>
          <xdr:rowOff>152400</xdr:rowOff>
        </xdr:from>
        <xdr:to>
          <xdr:col>17</xdr:col>
          <xdr:colOff>609600</xdr:colOff>
          <xdr:row>4</xdr:row>
          <xdr:rowOff>180975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</xdr:row>
          <xdr:rowOff>161925</xdr:rowOff>
        </xdr:from>
        <xdr:to>
          <xdr:col>5</xdr:col>
          <xdr:colOff>609600</xdr:colOff>
          <xdr:row>5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</xdr:row>
          <xdr:rowOff>152400</xdr:rowOff>
        </xdr:from>
        <xdr:to>
          <xdr:col>14</xdr:col>
          <xdr:colOff>876300</xdr:colOff>
          <xdr:row>7</xdr:row>
          <xdr:rowOff>180975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285"/>
  <sheetViews>
    <sheetView showGridLines="0" tabSelected="1" workbookViewId="0">
      <selection activeCell="K17" sqref="K17"/>
    </sheetView>
  </sheetViews>
  <sheetFormatPr defaultRowHeight="15" x14ac:dyDescent="0.25"/>
  <cols>
    <col min="3" max="3" width="10.42578125" bestFit="1" customWidth="1"/>
    <col min="8" max="8" width="10.42578125" bestFit="1" customWidth="1"/>
    <col min="15" max="15" width="15.140625" customWidth="1"/>
    <col min="16" max="16" width="14.5703125" customWidth="1"/>
    <col min="17" max="17" width="11.85546875" customWidth="1"/>
    <col min="18" max="18" width="14" customWidth="1"/>
  </cols>
  <sheetData>
    <row r="1" spans="3:18" ht="15.75" x14ac:dyDescent="0.3">
      <c r="O1" s="5"/>
      <c r="P1" s="5"/>
      <c r="Q1" s="5"/>
      <c r="R1" s="5"/>
    </row>
    <row r="2" spans="3:18" ht="15.75" x14ac:dyDescent="0.3">
      <c r="O2" s="5" t="s">
        <v>26</v>
      </c>
      <c r="P2" s="5"/>
      <c r="Q2" s="5"/>
      <c r="R2" s="5"/>
    </row>
    <row r="3" spans="3:18" ht="15.75" x14ac:dyDescent="0.3">
      <c r="O3" s="38"/>
      <c r="P3" s="38" t="s">
        <v>3</v>
      </c>
      <c r="Q3" s="38" t="s">
        <v>4</v>
      </c>
      <c r="R3" s="38"/>
    </row>
    <row r="4" spans="3:18" ht="15.75" x14ac:dyDescent="0.3">
      <c r="C4" s="5"/>
      <c r="D4" s="5"/>
      <c r="E4" s="5" t="s">
        <v>4</v>
      </c>
      <c r="F4" s="5"/>
      <c r="O4" s="39" t="s">
        <v>5</v>
      </c>
      <c r="P4" s="40" t="s">
        <v>6</v>
      </c>
      <c r="Q4" s="40" t="s">
        <v>1</v>
      </c>
      <c r="R4" s="40"/>
    </row>
    <row r="5" spans="3:18" ht="16.5" x14ac:dyDescent="0.3">
      <c r="C5" s="6" t="s">
        <v>5</v>
      </c>
      <c r="D5" s="5" t="s">
        <v>0</v>
      </c>
      <c r="E5" s="5" t="s">
        <v>1</v>
      </c>
      <c r="F5" s="5"/>
      <c r="O5" s="41"/>
      <c r="P5" s="41"/>
      <c r="Q5" s="42" t="s">
        <v>25</v>
      </c>
      <c r="R5" s="41"/>
    </row>
    <row r="6" spans="3:18" ht="17.25" x14ac:dyDescent="0.35">
      <c r="C6" s="2"/>
      <c r="E6" s="5" t="s">
        <v>7</v>
      </c>
      <c r="F6" s="5"/>
      <c r="H6" s="2"/>
      <c r="O6" s="43">
        <f>+C9</f>
        <v>44923</v>
      </c>
      <c r="P6" s="44">
        <f>+D9</f>
        <v>136.44999999999999</v>
      </c>
      <c r="Q6" s="45"/>
      <c r="R6" s="46"/>
    </row>
    <row r="7" spans="3:18" ht="15.75" x14ac:dyDescent="0.3">
      <c r="C7" s="2"/>
      <c r="E7" s="7"/>
      <c r="F7" s="8"/>
      <c r="H7" s="2"/>
      <c r="O7" s="43">
        <f>+C10</f>
        <v>44924</v>
      </c>
      <c r="P7" s="44">
        <f>+D10</f>
        <v>137.05000000000001</v>
      </c>
      <c r="Q7" s="47">
        <f>+E10</f>
        <v>4.3972150971054447E-3</v>
      </c>
      <c r="R7" s="48">
        <f>+F10</f>
        <v>1.0079176542560172E-5</v>
      </c>
    </row>
    <row r="8" spans="3:18" ht="15.75" x14ac:dyDescent="0.3">
      <c r="C8" s="2"/>
      <c r="E8" s="7"/>
      <c r="F8" s="8"/>
      <c r="H8" s="2"/>
      <c r="O8" s="43">
        <f t="shared" ref="O8:R8" si="0">+C11</f>
        <v>44925</v>
      </c>
      <c r="P8" s="44">
        <f t="shared" si="0"/>
        <v>137.30000000000001</v>
      </c>
      <c r="Q8" s="47">
        <f t="shared" si="0"/>
        <v>1.8241517694272957E-3</v>
      </c>
      <c r="R8" s="48">
        <f t="shared" si="0"/>
        <v>3.6205319189154741E-7</v>
      </c>
    </row>
    <row r="9" spans="3:18" ht="15.75" x14ac:dyDescent="0.3">
      <c r="C9" s="62">
        <v>44923</v>
      </c>
      <c r="D9" s="63">
        <v>136.44999999999999</v>
      </c>
      <c r="E9" s="64"/>
      <c r="F9" s="65"/>
      <c r="H9" s="2"/>
      <c r="O9" s="43">
        <f t="shared" ref="O9:R9" si="1">+C12</f>
        <v>44928</v>
      </c>
      <c r="P9" s="44">
        <f t="shared" si="1"/>
        <v>139.94999999999999</v>
      </c>
      <c r="Q9" s="47">
        <f t="shared" si="1"/>
        <v>1.9300801165331283E-2</v>
      </c>
      <c r="R9" s="48">
        <f t="shared" si="1"/>
        <v>3.2682702640325731E-4</v>
      </c>
    </row>
    <row r="10" spans="3:18" ht="15.75" x14ac:dyDescent="0.3">
      <c r="C10" s="2">
        <v>44924</v>
      </c>
      <c r="D10">
        <v>137.05000000000001</v>
      </c>
      <c r="E10" s="66">
        <f t="shared" ref="E10:E72" si="2">+(D10/D9)-1</f>
        <v>4.3972150971054447E-3</v>
      </c>
      <c r="F10" s="67">
        <f t="shared" ref="F10:F73" si="3">+(E10-$D$262)^2</f>
        <v>1.0079176542560172E-5</v>
      </c>
      <c r="H10" s="2"/>
      <c r="O10" s="43">
        <f t="shared" ref="O10:R10" si="4">+C13</f>
        <v>44929</v>
      </c>
      <c r="P10" s="44">
        <f t="shared" si="4"/>
        <v>143</v>
      </c>
      <c r="Q10" s="47">
        <f t="shared" si="4"/>
        <v>2.179349767774208E-2</v>
      </c>
      <c r="R10" s="48">
        <f t="shared" si="4"/>
        <v>4.2316828196279298E-4</v>
      </c>
    </row>
    <row r="11" spans="3:18" ht="15.75" x14ac:dyDescent="0.3">
      <c r="C11" s="2">
        <v>44925</v>
      </c>
      <c r="D11">
        <v>137.30000000000001</v>
      </c>
      <c r="E11" s="66">
        <f t="shared" si="2"/>
        <v>1.8241517694272957E-3</v>
      </c>
      <c r="F11" s="67">
        <f t="shared" si="3"/>
        <v>3.6205319189154741E-7</v>
      </c>
      <c r="H11" s="2"/>
      <c r="O11" s="46"/>
      <c r="P11" s="46"/>
      <c r="Q11" s="46"/>
      <c r="R11" s="46"/>
    </row>
    <row r="12" spans="3:18" ht="15.75" x14ac:dyDescent="0.3">
      <c r="C12" s="2">
        <v>44928</v>
      </c>
      <c r="D12">
        <v>139.94999999999999</v>
      </c>
      <c r="E12" s="66">
        <f t="shared" si="2"/>
        <v>1.9300801165331283E-2</v>
      </c>
      <c r="F12" s="67">
        <f t="shared" si="3"/>
        <v>3.2682702640325731E-4</v>
      </c>
      <c r="H12" s="2"/>
      <c r="O12" s="40" t="s">
        <v>8</v>
      </c>
      <c r="P12" s="40" t="s">
        <v>8</v>
      </c>
      <c r="Q12" s="40" t="s">
        <v>8</v>
      </c>
      <c r="R12" s="40" t="s">
        <v>9</v>
      </c>
    </row>
    <row r="13" spans="3:18" ht="15.75" x14ac:dyDescent="0.3">
      <c r="C13" s="2">
        <v>44929</v>
      </c>
      <c r="D13">
        <v>143</v>
      </c>
      <c r="E13" s="66">
        <f t="shared" si="2"/>
        <v>2.179349767774208E-2</v>
      </c>
      <c r="F13" s="67">
        <f t="shared" si="3"/>
        <v>4.2316828196279298E-4</v>
      </c>
      <c r="H13" s="2"/>
      <c r="O13" s="46"/>
      <c r="P13" s="46"/>
      <c r="Q13" s="46"/>
      <c r="R13" s="46"/>
    </row>
    <row r="14" spans="3:18" ht="15.75" x14ac:dyDescent="0.3">
      <c r="C14" s="2">
        <v>44930</v>
      </c>
      <c r="D14">
        <v>146.05000000000001</v>
      </c>
      <c r="E14" s="66">
        <f t="shared" si="2"/>
        <v>2.1328671328671334E-2</v>
      </c>
      <c r="F14" s="67">
        <f t="shared" si="3"/>
        <v>4.0426040920694717E-4</v>
      </c>
      <c r="H14" s="2"/>
      <c r="O14" s="43">
        <f>+C256</f>
        <v>45280</v>
      </c>
      <c r="P14" s="49">
        <f t="shared" ref="P14:R14" si="5">+D256</f>
        <v>177.7</v>
      </c>
      <c r="Q14" s="47">
        <f t="shared" si="5"/>
        <v>-6.4299692479732329E-3</v>
      </c>
      <c r="R14" s="48">
        <f t="shared" si="5"/>
        <v>5.85594164090948E-5</v>
      </c>
    </row>
    <row r="15" spans="3:18" ht="15.75" x14ac:dyDescent="0.3">
      <c r="C15" s="2">
        <v>44931</v>
      </c>
      <c r="D15">
        <v>146.65</v>
      </c>
      <c r="E15" s="66">
        <f t="shared" si="2"/>
        <v>4.108182129407778E-3</v>
      </c>
      <c r="F15" s="67">
        <f t="shared" si="3"/>
        <v>8.327489117715712E-6</v>
      </c>
      <c r="H15" s="2"/>
      <c r="O15" s="43">
        <f t="shared" ref="O15:R15" si="6">+C257</f>
        <v>45281</v>
      </c>
      <c r="P15" s="49">
        <f t="shared" si="6"/>
        <v>176.25</v>
      </c>
      <c r="Q15" s="47">
        <f t="shared" si="6"/>
        <v>-8.1598199212155054E-3</v>
      </c>
      <c r="R15" s="48">
        <f t="shared" si="6"/>
        <v>8.8026861441481801E-5</v>
      </c>
    </row>
    <row r="16" spans="3:18" ht="15.75" x14ac:dyDescent="0.3">
      <c r="C16" s="2">
        <v>44932</v>
      </c>
      <c r="D16">
        <v>145.1</v>
      </c>
      <c r="E16" s="66">
        <f t="shared" si="2"/>
        <v>-1.0569382884418776E-2</v>
      </c>
      <c r="F16" s="67">
        <f t="shared" si="3"/>
        <v>1.3904716261351133E-4</v>
      </c>
      <c r="H16" s="2"/>
      <c r="O16" s="43">
        <f t="shared" ref="O16:R16" si="7">+C258</f>
        <v>45282</v>
      </c>
      <c r="P16" s="49">
        <f t="shared" si="7"/>
        <v>177.15</v>
      </c>
      <c r="Q16" s="47">
        <f t="shared" si="7"/>
        <v>5.106382978723456E-3</v>
      </c>
      <c r="R16" s="48">
        <f t="shared" si="7"/>
        <v>1.5084988136130843E-5</v>
      </c>
    </row>
    <row r="17" spans="3:18" ht="15.75" x14ac:dyDescent="0.3">
      <c r="C17" s="2">
        <v>44935</v>
      </c>
      <c r="D17">
        <v>144.80000000000001</v>
      </c>
      <c r="E17" s="66">
        <f t="shared" si="2"/>
        <v>-2.0675396278427849E-3</v>
      </c>
      <c r="F17" s="67">
        <f t="shared" si="3"/>
        <v>1.082398706562623E-5</v>
      </c>
      <c r="H17" s="2"/>
      <c r="O17" s="43">
        <f t="shared" ref="O17:R17" si="8">+C259</f>
        <v>45287</v>
      </c>
      <c r="P17" s="49">
        <f t="shared" si="8"/>
        <v>180</v>
      </c>
      <c r="Q17" s="47">
        <f t="shared" si="8"/>
        <v>1.608806096528359E-2</v>
      </c>
      <c r="R17" s="48">
        <f t="shared" si="8"/>
        <v>2.2098659128087656E-4</v>
      </c>
    </row>
    <row r="18" spans="3:18" ht="15.75" x14ac:dyDescent="0.3">
      <c r="C18" s="2">
        <v>44936</v>
      </c>
      <c r="D18">
        <v>142.44999999999999</v>
      </c>
      <c r="E18" s="66">
        <f t="shared" si="2"/>
        <v>-1.6229281767955905E-2</v>
      </c>
      <c r="F18" s="67">
        <f t="shared" si="3"/>
        <v>3.0456270466550425E-4</v>
      </c>
      <c r="H18" s="2"/>
      <c r="O18" s="43">
        <f t="shared" ref="O18:R18" si="9">+C260</f>
        <v>45288</v>
      </c>
      <c r="P18" s="49">
        <f t="shared" si="9"/>
        <v>179.45</v>
      </c>
      <c r="Q18" s="47">
        <f t="shared" si="9"/>
        <v>-3.0555555555555891E-3</v>
      </c>
      <c r="R18" s="48">
        <f t="shared" si="9"/>
        <v>1.8301273428116777E-5</v>
      </c>
    </row>
    <row r="19" spans="3:18" ht="15.75" x14ac:dyDescent="0.3">
      <c r="C19" s="2">
        <v>44937</v>
      </c>
      <c r="D19">
        <v>143.9</v>
      </c>
      <c r="E19" s="66">
        <f t="shared" si="2"/>
        <v>1.0179010179010239E-2</v>
      </c>
      <c r="F19" s="67">
        <f t="shared" si="3"/>
        <v>8.0220091891256324E-5</v>
      </c>
      <c r="H19" s="2"/>
      <c r="O19" s="50"/>
      <c r="P19" s="50"/>
      <c r="Q19" s="51" t="s">
        <v>10</v>
      </c>
      <c r="R19" s="52">
        <f>+F261</f>
        <v>6.5536899309188254E-2</v>
      </c>
    </row>
    <row r="20" spans="3:18" ht="16.5" x14ac:dyDescent="0.3">
      <c r="C20" s="2">
        <v>44938</v>
      </c>
      <c r="D20">
        <v>142.44999999999999</v>
      </c>
      <c r="E20" s="66">
        <f t="shared" si="2"/>
        <v>-1.007644197359292E-2</v>
      </c>
      <c r="F20" s="67">
        <f t="shared" si="3"/>
        <v>1.2766480636566114E-4</v>
      </c>
      <c r="H20" s="2"/>
      <c r="O20" s="53"/>
      <c r="P20" s="53"/>
      <c r="Q20" s="53"/>
      <c r="R20" s="54"/>
    </row>
    <row r="21" spans="3:18" ht="16.5" x14ac:dyDescent="0.3">
      <c r="C21" s="2">
        <v>44939</v>
      </c>
      <c r="D21">
        <v>140.15</v>
      </c>
      <c r="E21" s="66">
        <f t="shared" si="2"/>
        <v>-1.6146016146016073E-2</v>
      </c>
      <c r="F21" s="67">
        <f t="shared" si="3"/>
        <v>3.0166338036107069E-4</v>
      </c>
      <c r="H21" s="2"/>
      <c r="O21" s="55" t="s">
        <v>11</v>
      </c>
      <c r="P21" s="55"/>
      <c r="Q21" s="56"/>
      <c r="R21" s="57">
        <f>AVERAGE(E7:E260)</f>
        <v>1.2224432088337577E-3</v>
      </c>
    </row>
    <row r="22" spans="3:18" ht="16.5" x14ac:dyDescent="0.3">
      <c r="C22" s="2">
        <v>44942</v>
      </c>
      <c r="D22">
        <v>141.1</v>
      </c>
      <c r="E22" s="66">
        <f t="shared" si="2"/>
        <v>6.7784516589368682E-3</v>
      </c>
      <c r="F22" s="67">
        <f t="shared" si="3"/>
        <v>3.0869229897617171E-5</v>
      </c>
      <c r="H22" s="2"/>
      <c r="O22" s="58" t="s">
        <v>21</v>
      </c>
      <c r="P22" s="58"/>
      <c r="Q22" s="59"/>
      <c r="R22" s="60">
        <f>+F262</f>
        <v>251</v>
      </c>
    </row>
    <row r="23" spans="3:18" ht="15.75" x14ac:dyDescent="0.3">
      <c r="C23" s="2">
        <v>44943</v>
      </c>
      <c r="D23">
        <v>140.15</v>
      </c>
      <c r="E23" s="66">
        <f t="shared" si="2"/>
        <v>-6.7328136073705469E-3</v>
      </c>
      <c r="F23" s="67">
        <f t="shared" si="3"/>
        <v>6.3286111011765051E-5</v>
      </c>
      <c r="H23" s="2"/>
      <c r="O23" s="6"/>
      <c r="P23" s="6"/>
      <c r="Q23" s="7"/>
      <c r="R23" s="6"/>
    </row>
    <row r="24" spans="3:18" ht="15.75" x14ac:dyDescent="0.3">
      <c r="C24" s="2">
        <v>44944</v>
      </c>
      <c r="D24">
        <v>140</v>
      </c>
      <c r="E24" s="66">
        <f t="shared" si="2"/>
        <v>-1.070281840884757E-3</v>
      </c>
      <c r="F24" s="67">
        <f t="shared" si="3"/>
        <v>5.2565881536067656E-6</v>
      </c>
      <c r="H24" s="2"/>
      <c r="O24" s="6"/>
      <c r="P24" s="6"/>
      <c r="Q24" s="7"/>
      <c r="R24" s="6"/>
    </row>
    <row r="25" spans="3:18" ht="15.75" x14ac:dyDescent="0.3">
      <c r="C25" s="2">
        <v>44945</v>
      </c>
      <c r="D25">
        <v>139.85</v>
      </c>
      <c r="E25" s="66">
        <f t="shared" si="2"/>
        <v>-1.071428571428612E-3</v>
      </c>
      <c r="F25" s="67">
        <f t="shared" si="3"/>
        <v>5.2618477442840539E-6</v>
      </c>
      <c r="H25" s="2"/>
      <c r="O25" s="6"/>
      <c r="P25" s="6"/>
      <c r="Q25" s="7"/>
      <c r="R25" s="5"/>
    </row>
    <row r="26" spans="3:18" ht="15.75" x14ac:dyDescent="0.3">
      <c r="C26" s="2">
        <v>44946</v>
      </c>
      <c r="D26">
        <v>140.15</v>
      </c>
      <c r="E26" s="66">
        <f t="shared" si="2"/>
        <v>2.1451555237754771E-3</v>
      </c>
      <c r="F26" s="67">
        <f t="shared" si="3"/>
        <v>8.5139801614510682E-7</v>
      </c>
      <c r="H26" s="2"/>
      <c r="O26" s="5"/>
      <c r="P26" s="5"/>
      <c r="Q26" s="5"/>
      <c r="R26" s="5"/>
    </row>
    <row r="27" spans="3:18" ht="15.75" x14ac:dyDescent="0.3">
      <c r="C27" s="2">
        <v>44949</v>
      </c>
      <c r="D27">
        <v>138.85</v>
      </c>
      <c r="E27" s="66">
        <f t="shared" si="2"/>
        <v>-9.2757759543347085E-3</v>
      </c>
      <c r="F27" s="67">
        <f t="shared" si="3"/>
        <v>1.1021260559791761E-4</v>
      </c>
      <c r="H27" s="2"/>
    </row>
    <row r="28" spans="3:18" ht="15.75" x14ac:dyDescent="0.3">
      <c r="C28" s="2">
        <v>44950</v>
      </c>
      <c r="D28">
        <v>141.30000000000001</v>
      </c>
      <c r="E28" s="66">
        <f t="shared" si="2"/>
        <v>1.7644940583363411E-2</v>
      </c>
      <c r="F28" s="67">
        <f t="shared" si="3"/>
        <v>2.6969842001643327E-4</v>
      </c>
      <c r="H28" s="2"/>
    </row>
    <row r="29" spans="3:18" ht="15.75" x14ac:dyDescent="0.3">
      <c r="C29" s="2">
        <v>44951</v>
      </c>
      <c r="D29">
        <v>138.75</v>
      </c>
      <c r="E29" s="66">
        <f t="shared" si="2"/>
        <v>-1.8046709129511784E-2</v>
      </c>
      <c r="F29" s="67">
        <f t="shared" si="3"/>
        <v>3.7130023183836754E-4</v>
      </c>
      <c r="H29" s="2"/>
    </row>
    <row r="30" spans="3:18" ht="15.75" x14ac:dyDescent="0.3">
      <c r="C30" s="2">
        <v>44952</v>
      </c>
      <c r="D30">
        <v>140.35</v>
      </c>
      <c r="E30" s="66">
        <f t="shared" si="2"/>
        <v>1.1531531531531414E-2</v>
      </c>
      <c r="F30" s="67">
        <f t="shared" si="3"/>
        <v>1.0627730204518117E-4</v>
      </c>
      <c r="H30" s="2"/>
    </row>
    <row r="31" spans="3:18" ht="15.75" x14ac:dyDescent="0.3">
      <c r="C31" s="2">
        <v>44953</v>
      </c>
      <c r="D31">
        <v>142.25</v>
      </c>
      <c r="E31" s="66">
        <f t="shared" si="2"/>
        <v>1.3537584609903952E-2</v>
      </c>
      <c r="F31" s="67">
        <f t="shared" si="3"/>
        <v>1.5166270772835316E-4</v>
      </c>
      <c r="H31" s="2"/>
    </row>
    <row r="32" spans="3:18" ht="15.75" x14ac:dyDescent="0.3">
      <c r="C32" s="2">
        <v>44956</v>
      </c>
      <c r="D32">
        <v>144.05000000000001</v>
      </c>
      <c r="E32" s="66">
        <f t="shared" si="2"/>
        <v>1.2653778558875395E-2</v>
      </c>
      <c r="F32" s="67">
        <f t="shared" si="3"/>
        <v>1.3067542788511156E-4</v>
      </c>
      <c r="H32" s="2"/>
    </row>
    <row r="33" spans="3:8" ht="15.75" x14ac:dyDescent="0.3">
      <c r="C33" s="2">
        <v>44957</v>
      </c>
      <c r="D33">
        <v>142.1</v>
      </c>
      <c r="E33" s="66">
        <f t="shared" si="2"/>
        <v>-1.3536966331135103E-2</v>
      </c>
      <c r="F33" s="67">
        <f t="shared" si="3"/>
        <v>2.1784016996852381E-4</v>
      </c>
      <c r="H33" s="2"/>
    </row>
    <row r="34" spans="3:8" ht="15.75" x14ac:dyDescent="0.3">
      <c r="C34" s="2">
        <v>44958</v>
      </c>
      <c r="D34">
        <v>143.80000000000001</v>
      </c>
      <c r="E34" s="66">
        <f t="shared" si="2"/>
        <v>1.1963406052076131E-2</v>
      </c>
      <c r="F34" s="67">
        <f t="shared" si="3"/>
        <v>1.1536828279991329E-4</v>
      </c>
      <c r="H34" s="2"/>
    </row>
    <row r="35" spans="3:8" ht="15.75" x14ac:dyDescent="0.3">
      <c r="C35" s="2">
        <v>44959</v>
      </c>
      <c r="D35">
        <v>136.55000000000001</v>
      </c>
      <c r="E35" s="66">
        <f t="shared" si="2"/>
        <v>-5.0417246175243347E-2</v>
      </c>
      <c r="F35" s="67">
        <f t="shared" si="3"/>
        <v>2.6666575196839658E-3</v>
      </c>
      <c r="H35" s="2"/>
    </row>
    <row r="36" spans="3:8" ht="15.75" x14ac:dyDescent="0.3">
      <c r="C36" s="2">
        <v>44960</v>
      </c>
      <c r="D36">
        <v>138.65</v>
      </c>
      <c r="E36" s="66">
        <f t="shared" si="2"/>
        <v>1.5378982057854262E-2</v>
      </c>
      <c r="F36" s="67">
        <f t="shared" si="3"/>
        <v>2.0040759218382679E-4</v>
      </c>
      <c r="H36" s="2"/>
    </row>
    <row r="37" spans="3:8" ht="15.75" x14ac:dyDescent="0.3">
      <c r="C37" s="2">
        <v>44963</v>
      </c>
      <c r="D37">
        <v>134.69999999999999</v>
      </c>
      <c r="E37" s="66">
        <f t="shared" si="2"/>
        <v>-2.8489001081860921E-2</v>
      </c>
      <c r="F37" s="67">
        <f t="shared" si="3"/>
        <v>8.8276992183905349E-4</v>
      </c>
      <c r="H37" s="2"/>
    </row>
    <row r="38" spans="3:8" ht="15.75" x14ac:dyDescent="0.3">
      <c r="C38" s="2">
        <v>44964</v>
      </c>
      <c r="D38">
        <v>137.30000000000001</v>
      </c>
      <c r="E38" s="66">
        <f t="shared" si="2"/>
        <v>1.930215293244264E-2</v>
      </c>
      <c r="F38" s="67">
        <f t="shared" si="3"/>
        <v>3.2687590368995752E-4</v>
      </c>
      <c r="H38" s="2"/>
    </row>
    <row r="39" spans="3:8" ht="15.75" x14ac:dyDescent="0.3">
      <c r="C39" s="2">
        <v>44965</v>
      </c>
      <c r="D39">
        <v>141.25</v>
      </c>
      <c r="E39" s="66">
        <f t="shared" si="2"/>
        <v>2.8769118718135367E-2</v>
      </c>
      <c r="F39" s="67">
        <f t="shared" si="3"/>
        <v>7.5881933161475702E-4</v>
      </c>
      <c r="H39" s="2"/>
    </row>
    <row r="40" spans="3:8" ht="15.75" x14ac:dyDescent="0.3">
      <c r="C40" s="2">
        <v>44966</v>
      </c>
      <c r="D40">
        <v>145.85</v>
      </c>
      <c r="E40" s="66">
        <f t="shared" si="2"/>
        <v>3.2566371681415962E-2</v>
      </c>
      <c r="F40" s="67">
        <f t="shared" si="3"/>
        <v>9.824418520943492E-4</v>
      </c>
      <c r="H40" s="2"/>
    </row>
    <row r="41" spans="3:8" ht="15.75" x14ac:dyDescent="0.3">
      <c r="C41" s="2">
        <v>44967</v>
      </c>
      <c r="D41">
        <v>147.85</v>
      </c>
      <c r="E41" s="66">
        <f t="shared" si="2"/>
        <v>1.3712718546451841E-2</v>
      </c>
      <c r="F41" s="67">
        <f t="shared" si="3"/>
        <v>1.5600697800951052E-4</v>
      </c>
      <c r="H41" s="2"/>
    </row>
    <row r="42" spans="3:8" ht="15.75" x14ac:dyDescent="0.3">
      <c r="C42" s="2">
        <v>44970</v>
      </c>
      <c r="D42">
        <v>148.1</v>
      </c>
      <c r="E42" s="66">
        <f t="shared" si="2"/>
        <v>1.6909029421712241E-3</v>
      </c>
      <c r="F42" s="67">
        <f t="shared" si="3"/>
        <v>2.1945452175861008E-7</v>
      </c>
      <c r="H42" s="2"/>
    </row>
    <row r="43" spans="3:8" ht="15.75" x14ac:dyDescent="0.3">
      <c r="C43" s="2">
        <v>44971</v>
      </c>
      <c r="D43">
        <v>147.9</v>
      </c>
      <c r="E43" s="66">
        <f t="shared" si="2"/>
        <v>-1.3504388926400823E-3</v>
      </c>
      <c r="F43" s="67">
        <f t="shared" si="3"/>
        <v>6.6197223080844436E-6</v>
      </c>
      <c r="H43" s="2"/>
    </row>
    <row r="44" spans="3:8" ht="15.75" x14ac:dyDescent="0.3">
      <c r="C44" s="2">
        <v>44972</v>
      </c>
      <c r="D44">
        <v>150.15</v>
      </c>
      <c r="E44" s="66">
        <f t="shared" si="2"/>
        <v>1.5212981744421983E-2</v>
      </c>
      <c r="F44" s="67">
        <f t="shared" si="3"/>
        <v>1.9573516851577913E-4</v>
      </c>
      <c r="H44" s="2"/>
    </row>
    <row r="45" spans="3:8" ht="15.75" x14ac:dyDescent="0.3">
      <c r="C45" s="2">
        <v>44973</v>
      </c>
      <c r="D45">
        <v>152.9</v>
      </c>
      <c r="E45" s="66">
        <f t="shared" si="2"/>
        <v>1.831501831501825E-2</v>
      </c>
      <c r="F45" s="67">
        <f t="shared" si="3"/>
        <v>2.9215612376055775E-4</v>
      </c>
      <c r="H45" s="2"/>
    </row>
    <row r="46" spans="3:8" ht="15.75" x14ac:dyDescent="0.3">
      <c r="C46" s="2">
        <v>44974</v>
      </c>
      <c r="D46">
        <v>152.75</v>
      </c>
      <c r="E46" s="66">
        <f t="shared" si="2"/>
        <v>-9.8103335513410883E-4</v>
      </c>
      <c r="F46" s="67">
        <f t="shared" si="3"/>
        <v>4.8553089679556352E-6</v>
      </c>
      <c r="H46" s="2"/>
    </row>
    <row r="47" spans="3:8" ht="15.75" x14ac:dyDescent="0.3">
      <c r="C47" s="2">
        <v>44977</v>
      </c>
      <c r="D47">
        <v>154.94999999999999</v>
      </c>
      <c r="E47" s="66">
        <f t="shared" si="2"/>
        <v>1.4402618657937794E-2</v>
      </c>
      <c r="F47" s="67">
        <f t="shared" si="3"/>
        <v>1.7371702486916477E-4</v>
      </c>
      <c r="H47" s="2"/>
    </row>
    <row r="48" spans="3:8" ht="15.75" x14ac:dyDescent="0.3">
      <c r="C48" s="2">
        <v>44978</v>
      </c>
      <c r="D48">
        <v>156.85</v>
      </c>
      <c r="E48" s="66">
        <f t="shared" si="2"/>
        <v>1.2262020006453822E-2</v>
      </c>
      <c r="F48" s="67">
        <f t="shared" si="3"/>
        <v>1.2187225587055127E-4</v>
      </c>
      <c r="H48" s="2"/>
    </row>
    <row r="49" spans="3:8" ht="15.75" x14ac:dyDescent="0.3">
      <c r="C49" s="2">
        <v>44979</v>
      </c>
      <c r="D49">
        <v>154.6</v>
      </c>
      <c r="E49" s="66">
        <f t="shared" si="2"/>
        <v>-1.4344915524386326E-2</v>
      </c>
      <c r="F49" s="67">
        <f t="shared" si="3"/>
        <v>2.423426579287636E-4</v>
      </c>
      <c r="H49" s="2"/>
    </row>
    <row r="50" spans="3:8" ht="15.75" x14ac:dyDescent="0.3">
      <c r="C50" s="2">
        <v>44980</v>
      </c>
      <c r="D50">
        <v>159.25</v>
      </c>
      <c r="E50" s="66">
        <f t="shared" si="2"/>
        <v>3.0077619663648081E-2</v>
      </c>
      <c r="F50" s="67">
        <f t="shared" si="3"/>
        <v>8.3262120823847081E-4</v>
      </c>
      <c r="H50" s="2"/>
    </row>
    <row r="51" spans="3:8" ht="15.75" x14ac:dyDescent="0.3">
      <c r="C51" s="2">
        <v>44981</v>
      </c>
      <c r="D51">
        <v>160.35</v>
      </c>
      <c r="E51" s="66">
        <f t="shared" si="2"/>
        <v>6.9073783359496765E-3</v>
      </c>
      <c r="F51" s="67">
        <f t="shared" si="3"/>
        <v>3.231848739951649E-5</v>
      </c>
      <c r="H51" s="2"/>
    </row>
    <row r="52" spans="3:8" ht="15.75" x14ac:dyDescent="0.3">
      <c r="C52" s="2">
        <v>44984</v>
      </c>
      <c r="D52">
        <v>160.19999999999999</v>
      </c>
      <c r="E52" s="66">
        <f t="shared" si="2"/>
        <v>-9.3545369504210996E-4</v>
      </c>
      <c r="F52" s="67">
        <f t="shared" si="3"/>
        <v>4.6565190477570556E-6</v>
      </c>
      <c r="H52" s="2"/>
    </row>
    <row r="53" spans="3:8" ht="15.75" x14ac:dyDescent="0.3">
      <c r="C53" s="2">
        <v>44985</v>
      </c>
      <c r="D53">
        <v>163.44999999999999</v>
      </c>
      <c r="E53" s="66">
        <f t="shared" si="2"/>
        <v>2.0287141073658033E-2</v>
      </c>
      <c r="F53" s="67">
        <f t="shared" si="3"/>
        <v>3.634627046770352E-4</v>
      </c>
      <c r="H53" s="2"/>
    </row>
    <row r="54" spans="3:8" ht="15.75" x14ac:dyDescent="0.3">
      <c r="C54" s="2">
        <v>44986</v>
      </c>
      <c r="D54">
        <v>161.6</v>
      </c>
      <c r="E54" s="66">
        <f t="shared" si="2"/>
        <v>-1.1318446007953509E-2</v>
      </c>
      <c r="F54" s="67">
        <f t="shared" si="3"/>
        <v>1.5727390234773113E-4</v>
      </c>
      <c r="H54" s="2"/>
    </row>
    <row r="55" spans="3:8" ht="15.75" x14ac:dyDescent="0.3">
      <c r="C55" s="2">
        <v>44987</v>
      </c>
      <c r="D55">
        <v>162.35</v>
      </c>
      <c r="E55" s="66">
        <f t="shared" si="2"/>
        <v>4.6410891089108119E-3</v>
      </c>
      <c r="F55" s="67">
        <f t="shared" si="3"/>
        <v>1.1687139790113652E-5</v>
      </c>
      <c r="H55" s="2"/>
    </row>
    <row r="56" spans="3:8" ht="15.75" x14ac:dyDescent="0.3">
      <c r="C56" s="2">
        <v>44988</v>
      </c>
      <c r="D56">
        <v>164.05</v>
      </c>
      <c r="E56" s="66">
        <f t="shared" si="2"/>
        <v>1.0471204188481797E-2</v>
      </c>
      <c r="F56" s="67">
        <f t="shared" si="3"/>
        <v>8.5539579658660165E-5</v>
      </c>
      <c r="H56" s="2"/>
    </row>
    <row r="57" spans="3:8" ht="15.75" x14ac:dyDescent="0.3">
      <c r="C57" s="2">
        <v>44991</v>
      </c>
      <c r="D57">
        <v>163.69999999999999</v>
      </c>
      <c r="E57" s="66">
        <f t="shared" si="2"/>
        <v>-2.1334958854009045E-3</v>
      </c>
      <c r="F57" s="67">
        <f t="shared" si="3"/>
        <v>1.1262327204212565E-5</v>
      </c>
      <c r="H57" s="2"/>
    </row>
    <row r="58" spans="3:8" ht="15.75" x14ac:dyDescent="0.3">
      <c r="C58" s="2">
        <v>44992</v>
      </c>
      <c r="D58">
        <v>163.5</v>
      </c>
      <c r="E58" s="66">
        <f t="shared" si="2"/>
        <v>-1.2217470983505452E-3</v>
      </c>
      <c r="F58" s="67">
        <f t="shared" si="3"/>
        <v>5.9740662577336966E-6</v>
      </c>
      <c r="H58" s="2"/>
    </row>
    <row r="59" spans="3:8" ht="15.75" x14ac:dyDescent="0.3">
      <c r="C59" s="2">
        <v>44993</v>
      </c>
      <c r="D59">
        <v>163.25</v>
      </c>
      <c r="E59" s="66">
        <f t="shared" si="2"/>
        <v>-1.5290519877675379E-3</v>
      </c>
      <c r="F59" s="67">
        <f t="shared" si="3"/>
        <v>7.570725816920003E-6</v>
      </c>
      <c r="H59" s="2"/>
    </row>
    <row r="60" spans="3:8" ht="15.75" x14ac:dyDescent="0.3">
      <c r="C60" s="2">
        <v>44994</v>
      </c>
      <c r="D60">
        <v>163.05000000000001</v>
      </c>
      <c r="E60" s="66">
        <f t="shared" si="2"/>
        <v>-1.2251148545175949E-3</v>
      </c>
      <c r="F60" s="67">
        <f t="shared" si="3"/>
        <v>5.9905404734762242E-6</v>
      </c>
      <c r="H60" s="2"/>
    </row>
    <row r="61" spans="3:8" ht="15.75" x14ac:dyDescent="0.3">
      <c r="C61" s="2">
        <v>44995</v>
      </c>
      <c r="D61">
        <v>155.5</v>
      </c>
      <c r="E61" s="66">
        <f t="shared" si="2"/>
        <v>-4.6304814474087741E-2</v>
      </c>
      <c r="F61" s="67">
        <f t="shared" si="3"/>
        <v>2.2588402228588206E-3</v>
      </c>
      <c r="H61" s="2"/>
    </row>
    <row r="62" spans="3:8" ht="15.75" x14ac:dyDescent="0.3">
      <c r="C62" s="2">
        <v>44998</v>
      </c>
      <c r="D62">
        <v>144.80000000000001</v>
      </c>
      <c r="E62" s="66">
        <f t="shared" si="2"/>
        <v>-6.8810289389067414E-2</v>
      </c>
      <c r="F62" s="67">
        <f t="shared" si="3"/>
        <v>4.9045836351291295E-3</v>
      </c>
      <c r="H62" s="2"/>
    </row>
    <row r="63" spans="3:8" ht="15.75" x14ac:dyDescent="0.3">
      <c r="C63" s="2">
        <v>44999</v>
      </c>
      <c r="D63">
        <v>148.75</v>
      </c>
      <c r="E63" s="66">
        <f t="shared" si="2"/>
        <v>2.7279005524861732E-2</v>
      </c>
      <c r="F63" s="67">
        <f t="shared" si="3"/>
        <v>6.7894443972904908E-4</v>
      </c>
      <c r="H63" s="2"/>
    </row>
    <row r="64" spans="3:8" ht="15.75" x14ac:dyDescent="0.3">
      <c r="C64" s="2">
        <v>45000</v>
      </c>
      <c r="D64">
        <v>140.15</v>
      </c>
      <c r="E64" s="66">
        <f t="shared" si="2"/>
        <v>-5.7815126050420163E-2</v>
      </c>
      <c r="F64" s="67">
        <f t="shared" si="3"/>
        <v>3.4854345840412038E-3</v>
      </c>
      <c r="H64" s="2"/>
    </row>
    <row r="65" spans="3:8" ht="15.75" x14ac:dyDescent="0.3">
      <c r="C65" s="2">
        <v>45001</v>
      </c>
      <c r="D65">
        <v>140.6</v>
      </c>
      <c r="E65" s="66">
        <f t="shared" si="2"/>
        <v>3.2108455226542709E-3</v>
      </c>
      <c r="F65" s="67">
        <f t="shared" si="3"/>
        <v>3.953743761606771E-6</v>
      </c>
      <c r="H65" s="2"/>
    </row>
    <row r="66" spans="3:8" ht="15.75" x14ac:dyDescent="0.3">
      <c r="C66" s="2">
        <v>45002</v>
      </c>
      <c r="D66">
        <v>139.65</v>
      </c>
      <c r="E66" s="66">
        <f t="shared" si="2"/>
        <v>-6.7567567567566877E-3</v>
      </c>
      <c r="F66" s="67">
        <f t="shared" si="3"/>
        <v>6.3667632090878566E-5</v>
      </c>
      <c r="H66" s="2"/>
    </row>
    <row r="67" spans="3:8" ht="15.75" x14ac:dyDescent="0.3">
      <c r="C67" s="2">
        <v>45005</v>
      </c>
      <c r="D67">
        <v>140.19999999999999</v>
      </c>
      <c r="E67" s="66">
        <f t="shared" si="2"/>
        <v>3.9384174722518761E-3</v>
      </c>
      <c r="F67" s="67">
        <f t="shared" si="3"/>
        <v>7.376516199549591E-6</v>
      </c>
      <c r="H67" s="2"/>
    </row>
    <row r="68" spans="3:8" ht="15.75" x14ac:dyDescent="0.3">
      <c r="C68" s="2">
        <v>45006</v>
      </c>
      <c r="D68">
        <v>145.30000000000001</v>
      </c>
      <c r="E68" s="66">
        <f t="shared" si="2"/>
        <v>3.63766048502141E-2</v>
      </c>
      <c r="F68" s="67">
        <f t="shared" si="3"/>
        <v>1.235815080708297E-3</v>
      </c>
      <c r="H68" s="2"/>
    </row>
    <row r="69" spans="3:8" ht="15.75" x14ac:dyDescent="0.3">
      <c r="C69" s="2">
        <v>45007</v>
      </c>
      <c r="D69">
        <v>143.75</v>
      </c>
      <c r="E69" s="66">
        <f t="shared" si="2"/>
        <v>-1.0667584308327704E-2</v>
      </c>
      <c r="F69" s="67">
        <f t="shared" si="3"/>
        <v>1.4137275435885675E-4</v>
      </c>
      <c r="H69" s="2"/>
    </row>
    <row r="70" spans="3:8" ht="15.75" x14ac:dyDescent="0.3">
      <c r="C70" s="2">
        <v>45008</v>
      </c>
      <c r="D70">
        <v>139.69999999999999</v>
      </c>
      <c r="E70" s="66">
        <f t="shared" si="2"/>
        <v>-2.8173913043478382E-2</v>
      </c>
      <c r="F70" s="67">
        <f t="shared" si="3"/>
        <v>8.6414576091285115E-4</v>
      </c>
      <c r="H70" s="2"/>
    </row>
    <row r="71" spans="3:8" ht="15.75" x14ac:dyDescent="0.3">
      <c r="C71" s="2">
        <v>45009</v>
      </c>
      <c r="D71">
        <v>136.35</v>
      </c>
      <c r="E71" s="66">
        <f t="shared" si="2"/>
        <v>-2.397995705082312E-2</v>
      </c>
      <c r="F71" s="67">
        <f t="shared" si="3"/>
        <v>6.3516097884795317E-4</v>
      </c>
      <c r="H71" s="2"/>
    </row>
    <row r="72" spans="3:8" ht="15.75" x14ac:dyDescent="0.3">
      <c r="C72" s="2">
        <v>45012</v>
      </c>
      <c r="D72">
        <v>137.35</v>
      </c>
      <c r="E72" s="66">
        <f t="shared" si="2"/>
        <v>7.3340667400072501E-3</v>
      </c>
      <c r="F72" s="67">
        <f t="shared" si="3"/>
        <v>3.7351942186793545E-5</v>
      </c>
      <c r="H72" s="2"/>
    </row>
    <row r="73" spans="3:8" ht="15.75" x14ac:dyDescent="0.3">
      <c r="C73" s="2">
        <v>45013</v>
      </c>
      <c r="D73">
        <v>136.19999999999999</v>
      </c>
      <c r="E73" s="66">
        <f t="shared" ref="E73:E136" si="10">+(D73/D72)-1</f>
        <v>-8.3727702948671601E-3</v>
      </c>
      <c r="F73" s="67">
        <f t="shared" si="3"/>
        <v>9.2068122181604447E-5</v>
      </c>
      <c r="H73" s="2"/>
    </row>
    <row r="74" spans="3:8" ht="15.75" x14ac:dyDescent="0.3">
      <c r="C74" s="2">
        <v>45014</v>
      </c>
      <c r="D74">
        <v>139.05000000000001</v>
      </c>
      <c r="E74" s="66">
        <f t="shared" si="10"/>
        <v>2.0925110132158808E-2</v>
      </c>
      <c r="F74" s="67">
        <f t="shared" ref="F74:F137" si="11">+(E74-$D$262)^2</f>
        <v>3.8819508389148694E-4</v>
      </c>
      <c r="H74" s="2"/>
    </row>
    <row r="75" spans="3:8" ht="15.75" x14ac:dyDescent="0.3">
      <c r="C75" s="2">
        <v>45015</v>
      </c>
      <c r="D75">
        <v>140.5</v>
      </c>
      <c r="E75" s="66">
        <f t="shared" si="10"/>
        <v>1.0427903631787139E-2</v>
      </c>
      <c r="F75" s="67">
        <f t="shared" si="11"/>
        <v>8.4740501598561045E-5</v>
      </c>
      <c r="H75" s="2"/>
    </row>
    <row r="76" spans="3:8" ht="15.75" x14ac:dyDescent="0.3">
      <c r="C76" s="2">
        <v>45016</v>
      </c>
      <c r="D76">
        <v>138</v>
      </c>
      <c r="E76" s="66">
        <f t="shared" si="10"/>
        <v>-1.7793594306049876E-2</v>
      </c>
      <c r="F76" s="67">
        <f t="shared" si="11"/>
        <v>3.616096827674618E-4</v>
      </c>
      <c r="H76" s="2"/>
    </row>
    <row r="77" spans="3:8" ht="15.75" x14ac:dyDescent="0.3">
      <c r="C77" s="2">
        <v>45019</v>
      </c>
      <c r="D77">
        <v>138.65</v>
      </c>
      <c r="E77" s="66">
        <f t="shared" si="10"/>
        <v>4.7101449275361862E-3</v>
      </c>
      <c r="F77" s="67">
        <f t="shared" si="11"/>
        <v>1.2164063278639873E-5</v>
      </c>
      <c r="H77" s="2"/>
    </row>
    <row r="78" spans="3:8" ht="15.75" x14ac:dyDescent="0.3">
      <c r="C78" s="2">
        <v>45020</v>
      </c>
      <c r="D78">
        <v>137.80000000000001</v>
      </c>
      <c r="E78" s="66">
        <f t="shared" si="10"/>
        <v>-6.1305445366028888E-3</v>
      </c>
      <c r="F78" s="67">
        <f t="shared" si="11"/>
        <v>5.4066428784541497E-5</v>
      </c>
      <c r="H78" s="2"/>
    </row>
    <row r="79" spans="3:8" ht="15.75" x14ac:dyDescent="0.3">
      <c r="C79" s="2">
        <v>45021</v>
      </c>
      <c r="D79">
        <v>136.69999999999999</v>
      </c>
      <c r="E79" s="66">
        <f t="shared" si="10"/>
        <v>-7.9825834542817109E-3</v>
      </c>
      <c r="F79" s="67">
        <f t="shared" si="11"/>
        <v>8.4732515868666701E-5</v>
      </c>
      <c r="H79" s="2"/>
    </row>
    <row r="80" spans="3:8" ht="15.75" x14ac:dyDescent="0.3">
      <c r="C80" s="2">
        <v>45027</v>
      </c>
      <c r="D80">
        <v>140.19999999999999</v>
      </c>
      <c r="E80" s="66">
        <f t="shared" si="10"/>
        <v>2.5603511338697871E-2</v>
      </c>
      <c r="F80" s="67">
        <f t="shared" si="11"/>
        <v>5.9443648315307544E-4</v>
      </c>
      <c r="H80" s="2"/>
    </row>
    <row r="81" spans="3:8" ht="15.75" x14ac:dyDescent="0.3">
      <c r="C81" s="2">
        <v>45028</v>
      </c>
      <c r="D81">
        <v>140.19999999999999</v>
      </c>
      <c r="E81" s="66">
        <f t="shared" si="10"/>
        <v>0</v>
      </c>
      <c r="F81" s="67">
        <f t="shared" si="11"/>
        <v>1.4943673988237742E-6</v>
      </c>
      <c r="H81" s="2"/>
    </row>
    <row r="82" spans="3:8" ht="15.75" x14ac:dyDescent="0.3">
      <c r="C82" s="2">
        <v>45029</v>
      </c>
      <c r="D82">
        <v>143</v>
      </c>
      <c r="E82" s="66">
        <f t="shared" si="10"/>
        <v>1.9971469329529423E-2</v>
      </c>
      <c r="F82" s="67">
        <f t="shared" si="11"/>
        <v>3.5152598047452827E-4</v>
      </c>
      <c r="H82" s="2"/>
    </row>
    <row r="83" spans="3:8" ht="15.75" x14ac:dyDescent="0.3">
      <c r="C83" s="2">
        <v>45030</v>
      </c>
      <c r="D83">
        <v>148.1</v>
      </c>
      <c r="E83" s="66">
        <f t="shared" si="10"/>
        <v>3.5664335664335578E-2</v>
      </c>
      <c r="F83" s="67">
        <f t="shared" si="11"/>
        <v>1.186243955916353E-3</v>
      </c>
      <c r="H83" s="2"/>
    </row>
    <row r="84" spans="3:8" ht="15.75" x14ac:dyDescent="0.3">
      <c r="C84" s="2">
        <v>45033</v>
      </c>
      <c r="D84">
        <v>146.6</v>
      </c>
      <c r="E84" s="66">
        <f t="shared" si="10"/>
        <v>-1.0128291694800784E-2</v>
      </c>
      <c r="F84" s="67">
        <f t="shared" si="11"/>
        <v>1.2883918285258746E-4</v>
      </c>
      <c r="H84" s="2"/>
    </row>
    <row r="85" spans="3:8" ht="15.75" x14ac:dyDescent="0.3">
      <c r="C85" s="2">
        <v>45034</v>
      </c>
      <c r="D85">
        <v>148</v>
      </c>
      <c r="E85" s="66">
        <f t="shared" si="10"/>
        <v>9.5497953615280018E-3</v>
      </c>
      <c r="F85" s="67">
        <f t="shared" si="11"/>
        <v>6.9344793874981465E-5</v>
      </c>
      <c r="H85" s="2"/>
    </row>
    <row r="86" spans="3:8" ht="15.75" x14ac:dyDescent="0.3">
      <c r="C86" s="2">
        <v>45035</v>
      </c>
      <c r="D86">
        <v>148.30000000000001</v>
      </c>
      <c r="E86" s="66">
        <f t="shared" si="10"/>
        <v>2.0270270270270618E-3</v>
      </c>
      <c r="F86" s="67">
        <f t="shared" si="11"/>
        <v>6.4735512049851582E-7</v>
      </c>
      <c r="H86" s="2"/>
    </row>
    <row r="87" spans="3:8" ht="15.75" x14ac:dyDescent="0.3">
      <c r="C87" s="2">
        <v>45036</v>
      </c>
      <c r="D87">
        <v>146.5</v>
      </c>
      <c r="E87" s="66">
        <f t="shared" si="10"/>
        <v>-1.2137559002022957E-2</v>
      </c>
      <c r="F87" s="67">
        <f t="shared" si="11"/>
        <v>1.7848965907409632E-4</v>
      </c>
      <c r="H87" s="2"/>
    </row>
    <row r="88" spans="3:8" ht="15.75" x14ac:dyDescent="0.3">
      <c r="C88" s="2">
        <v>45037</v>
      </c>
      <c r="D88">
        <v>147.65</v>
      </c>
      <c r="E88" s="66">
        <f t="shared" si="10"/>
        <v>7.8498293515358863E-3</v>
      </c>
      <c r="F88" s="67">
        <f t="shared" si="11"/>
        <v>4.3922247084480199E-5</v>
      </c>
      <c r="H88" s="2"/>
    </row>
    <row r="89" spans="3:8" ht="15.75" x14ac:dyDescent="0.3">
      <c r="C89" s="2">
        <v>45040</v>
      </c>
      <c r="D89">
        <v>148.1</v>
      </c>
      <c r="E89" s="66">
        <f t="shared" si="10"/>
        <v>3.0477480528274814E-3</v>
      </c>
      <c r="F89" s="67">
        <f t="shared" si="11"/>
        <v>3.3317377735069521E-6</v>
      </c>
      <c r="H89" s="2"/>
    </row>
    <row r="90" spans="3:8" ht="15.75" x14ac:dyDescent="0.3">
      <c r="C90" s="2">
        <v>45041</v>
      </c>
      <c r="D90">
        <v>145.44999999999999</v>
      </c>
      <c r="E90" s="66">
        <f t="shared" si="10"/>
        <v>-1.7893315327481507E-2</v>
      </c>
      <c r="F90" s="67">
        <f t="shared" si="11"/>
        <v>3.6541222441870998E-4</v>
      </c>
      <c r="H90" s="2"/>
    </row>
    <row r="91" spans="3:8" ht="15.75" x14ac:dyDescent="0.3">
      <c r="C91" s="2">
        <v>45042</v>
      </c>
      <c r="D91">
        <v>145.30000000000001</v>
      </c>
      <c r="E91" s="66">
        <f t="shared" si="10"/>
        <v>-1.03128222756943E-3</v>
      </c>
      <c r="F91" s="67">
        <f t="shared" si="11"/>
        <v>5.0792783426907387E-6</v>
      </c>
      <c r="H91" s="2"/>
    </row>
    <row r="92" spans="3:8" ht="15.75" x14ac:dyDescent="0.3">
      <c r="C92" s="2">
        <v>45043</v>
      </c>
      <c r="D92">
        <v>145.4</v>
      </c>
      <c r="E92" s="66">
        <f t="shared" si="10"/>
        <v>6.8823124569861172E-4</v>
      </c>
      <c r="F92" s="67">
        <f t="shared" si="11"/>
        <v>2.8538242155670661E-7</v>
      </c>
      <c r="H92" s="2"/>
    </row>
    <row r="93" spans="3:8" ht="15.75" x14ac:dyDescent="0.3">
      <c r="C93" s="2">
        <v>45044</v>
      </c>
      <c r="D93">
        <v>142.55000000000001</v>
      </c>
      <c r="E93" s="66">
        <f t="shared" si="10"/>
        <v>-1.9601100412654726E-2</v>
      </c>
      <c r="F93" s="67">
        <f t="shared" si="11"/>
        <v>4.3361996895603379E-4</v>
      </c>
      <c r="H93" s="2"/>
    </row>
    <row r="94" spans="3:8" ht="15.75" x14ac:dyDescent="0.3">
      <c r="C94" s="2">
        <v>45047</v>
      </c>
      <c r="D94">
        <v>145.75</v>
      </c>
      <c r="E94" s="66">
        <f t="shared" si="10"/>
        <v>2.2448263767099075E-2</v>
      </c>
      <c r="F94" s="67">
        <f t="shared" si="11"/>
        <v>4.5053545837167851E-4</v>
      </c>
      <c r="H94" s="2"/>
    </row>
    <row r="95" spans="3:8" ht="15.75" x14ac:dyDescent="0.3">
      <c r="C95" s="2">
        <v>45048</v>
      </c>
      <c r="D95">
        <v>144.69999999999999</v>
      </c>
      <c r="E95" s="66">
        <f t="shared" si="10"/>
        <v>-7.2041166380789612E-3</v>
      </c>
      <c r="F95" s="67">
        <f t="shared" si="11"/>
        <v>7.1006910853601708E-5</v>
      </c>
      <c r="H95" s="2"/>
    </row>
    <row r="96" spans="3:8" ht="15.75" x14ac:dyDescent="0.3">
      <c r="C96" s="2">
        <v>45049</v>
      </c>
      <c r="D96">
        <v>141.1</v>
      </c>
      <c r="E96" s="66">
        <f t="shared" si="10"/>
        <v>-2.4879060124395225E-2</v>
      </c>
      <c r="F96" s="67">
        <f t="shared" si="11"/>
        <v>6.8128847625456373E-4</v>
      </c>
      <c r="H96" s="2"/>
    </row>
    <row r="97" spans="3:8" ht="15.75" x14ac:dyDescent="0.3">
      <c r="C97" s="2">
        <v>45050</v>
      </c>
      <c r="D97">
        <v>135.80000000000001</v>
      </c>
      <c r="E97" s="66">
        <f t="shared" si="10"/>
        <v>-3.7562012756909846E-2</v>
      </c>
      <c r="F97" s="67">
        <f t="shared" si="11"/>
        <v>1.5042340245587048E-3</v>
      </c>
      <c r="H97" s="2"/>
    </row>
    <row r="98" spans="3:8" ht="15.75" x14ac:dyDescent="0.3">
      <c r="C98" s="2">
        <v>45054</v>
      </c>
      <c r="D98">
        <v>139.85</v>
      </c>
      <c r="E98" s="66">
        <f t="shared" si="10"/>
        <v>2.9823269513991058E-2</v>
      </c>
      <c r="F98" s="67">
        <f t="shared" si="11"/>
        <v>8.1800726533777762E-4</v>
      </c>
      <c r="H98" s="2"/>
    </row>
    <row r="99" spans="3:8" ht="15.75" x14ac:dyDescent="0.3">
      <c r="C99" s="2">
        <v>45055</v>
      </c>
      <c r="D99">
        <v>138.85</v>
      </c>
      <c r="E99" s="66">
        <f t="shared" si="10"/>
        <v>-7.1505184125849608E-3</v>
      </c>
      <c r="F99" s="67">
        <f t="shared" si="11"/>
        <v>7.0106486313750781E-5</v>
      </c>
      <c r="H99" s="2"/>
    </row>
    <row r="100" spans="3:8" ht="15.75" x14ac:dyDescent="0.3">
      <c r="C100" s="2">
        <v>45056</v>
      </c>
      <c r="D100">
        <v>137.1</v>
      </c>
      <c r="E100" s="66">
        <f t="shared" si="10"/>
        <v>-1.2603528988116675E-2</v>
      </c>
      <c r="F100" s="67">
        <f t="shared" si="11"/>
        <v>1.9115750719084636E-4</v>
      </c>
      <c r="H100" s="2"/>
    </row>
    <row r="101" spans="3:8" ht="15.75" x14ac:dyDescent="0.3">
      <c r="C101" s="2">
        <v>45057</v>
      </c>
      <c r="D101">
        <v>138.6</v>
      </c>
      <c r="E101" s="66">
        <f t="shared" si="10"/>
        <v>1.0940919037199182E-2</v>
      </c>
      <c r="F101" s="67">
        <f t="shared" si="11"/>
        <v>9.4448772426523013E-5</v>
      </c>
      <c r="H101" s="2"/>
    </row>
    <row r="102" spans="3:8" ht="15.75" x14ac:dyDescent="0.3">
      <c r="C102" s="2">
        <v>45058</v>
      </c>
      <c r="D102">
        <v>140.25</v>
      </c>
      <c r="E102" s="66">
        <f t="shared" si="10"/>
        <v>1.1904761904761862E-2</v>
      </c>
      <c r="F102" s="67">
        <f t="shared" si="11"/>
        <v>1.1411193272137513E-4</v>
      </c>
      <c r="H102" s="2"/>
    </row>
    <row r="103" spans="3:8" ht="15.75" x14ac:dyDescent="0.3">
      <c r="C103" s="2">
        <v>45061</v>
      </c>
      <c r="D103">
        <v>141.9</v>
      </c>
      <c r="E103" s="66">
        <f t="shared" si="10"/>
        <v>1.1764705882352899E-2</v>
      </c>
      <c r="F103" s="67">
        <f t="shared" si="11"/>
        <v>1.1113930227747496E-4</v>
      </c>
      <c r="H103" s="2"/>
    </row>
    <row r="104" spans="3:8" ht="15.75" x14ac:dyDescent="0.3">
      <c r="C104" s="2">
        <v>45062</v>
      </c>
      <c r="D104">
        <v>140.35</v>
      </c>
      <c r="E104" s="66">
        <f t="shared" si="10"/>
        <v>-1.0923185341790043E-2</v>
      </c>
      <c r="F104" s="67">
        <f t="shared" si="11"/>
        <v>1.47516292889728E-4</v>
      </c>
      <c r="H104" s="2"/>
    </row>
    <row r="105" spans="3:8" ht="15.75" x14ac:dyDescent="0.3">
      <c r="C105" s="2">
        <v>45063</v>
      </c>
      <c r="D105">
        <v>140.85</v>
      </c>
      <c r="E105" s="66">
        <f t="shared" si="10"/>
        <v>3.5625222657642563E-3</v>
      </c>
      <c r="F105" s="67">
        <f t="shared" si="11"/>
        <v>5.4759699926847314E-6</v>
      </c>
      <c r="H105" s="2"/>
    </row>
    <row r="106" spans="3:8" ht="15.75" x14ac:dyDescent="0.3">
      <c r="C106" s="2">
        <v>45068</v>
      </c>
      <c r="D106">
        <v>142.5</v>
      </c>
      <c r="E106" s="66">
        <f t="shared" si="10"/>
        <v>1.1714589989350488E-2</v>
      </c>
      <c r="F106" s="67">
        <f t="shared" si="11"/>
        <v>1.1008514406390759E-4</v>
      </c>
      <c r="H106" s="2"/>
    </row>
    <row r="107" spans="3:8" ht="15.75" x14ac:dyDescent="0.3">
      <c r="C107" s="2">
        <v>45069</v>
      </c>
      <c r="D107">
        <v>145.44999999999999</v>
      </c>
      <c r="E107" s="66">
        <f t="shared" si="10"/>
        <v>2.0701754385964888E-2</v>
      </c>
      <c r="F107" s="67">
        <f t="shared" si="11"/>
        <v>3.7944356393550569E-4</v>
      </c>
      <c r="H107" s="2"/>
    </row>
    <row r="108" spans="3:8" ht="15.75" x14ac:dyDescent="0.3">
      <c r="C108" s="2">
        <v>45070</v>
      </c>
      <c r="D108">
        <v>142.30000000000001</v>
      </c>
      <c r="E108" s="66">
        <f t="shared" si="10"/>
        <v>-2.1656926778961694E-2</v>
      </c>
      <c r="F108" s="67">
        <f t="shared" si="11"/>
        <v>5.2346557103843526E-4</v>
      </c>
      <c r="H108" s="2"/>
    </row>
    <row r="109" spans="3:8" ht="15.75" x14ac:dyDescent="0.3">
      <c r="C109" s="2">
        <v>45071</v>
      </c>
      <c r="D109">
        <v>142.69999999999999</v>
      </c>
      <c r="E109" s="66">
        <f t="shared" si="10"/>
        <v>2.8109627547432403E-3</v>
      </c>
      <c r="F109" s="67">
        <f t="shared" si="11"/>
        <v>2.5233943477364687E-6</v>
      </c>
      <c r="H109" s="2"/>
    </row>
    <row r="110" spans="3:8" ht="15.75" x14ac:dyDescent="0.3">
      <c r="C110" s="2">
        <v>45072</v>
      </c>
      <c r="D110">
        <v>143.55000000000001</v>
      </c>
      <c r="E110" s="66">
        <f t="shared" si="10"/>
        <v>5.9565522074283006E-3</v>
      </c>
      <c r="F110" s="67">
        <f t="shared" si="11"/>
        <v>2.2411788010573826E-5</v>
      </c>
      <c r="H110" s="2"/>
    </row>
    <row r="111" spans="3:8" ht="15.75" x14ac:dyDescent="0.3">
      <c r="C111" s="2">
        <v>45076</v>
      </c>
      <c r="D111">
        <v>144.4</v>
      </c>
      <c r="E111" s="66">
        <f t="shared" si="10"/>
        <v>5.9212817833507181E-3</v>
      </c>
      <c r="F111" s="67">
        <f t="shared" si="11"/>
        <v>2.2079083949368581E-5</v>
      </c>
      <c r="H111" s="2"/>
    </row>
    <row r="112" spans="3:8" ht="15.75" x14ac:dyDescent="0.3">
      <c r="C112" s="2">
        <v>45077</v>
      </c>
      <c r="D112">
        <v>141.69999999999999</v>
      </c>
      <c r="E112" s="66">
        <f t="shared" si="10"/>
        <v>-1.8698060941828354E-2</v>
      </c>
      <c r="F112" s="67">
        <f t="shared" si="11"/>
        <v>3.9682648561654651E-4</v>
      </c>
      <c r="H112" s="2"/>
    </row>
    <row r="113" spans="3:8" ht="15.75" x14ac:dyDescent="0.3">
      <c r="C113" s="2">
        <v>45078</v>
      </c>
      <c r="D113">
        <v>144</v>
      </c>
      <c r="E113" s="66">
        <f t="shared" si="10"/>
        <v>1.6231474947071334E-2</v>
      </c>
      <c r="F113" s="67">
        <f t="shared" si="11"/>
        <v>2.2527103371942288E-4</v>
      </c>
      <c r="H113" s="2"/>
    </row>
    <row r="114" spans="3:8" ht="15.75" x14ac:dyDescent="0.3">
      <c r="C114" s="2">
        <v>45079</v>
      </c>
      <c r="D114">
        <v>148.30000000000001</v>
      </c>
      <c r="E114" s="66">
        <f t="shared" si="10"/>
        <v>2.9861111111111116E-2</v>
      </c>
      <c r="F114" s="67">
        <f t="shared" si="11"/>
        <v>8.2017329921693128E-4</v>
      </c>
      <c r="H114" s="2"/>
    </row>
    <row r="115" spans="3:8" ht="15.75" x14ac:dyDescent="0.3">
      <c r="C115" s="2">
        <v>45083</v>
      </c>
      <c r="D115">
        <v>148.80000000000001</v>
      </c>
      <c r="E115" s="66">
        <f t="shared" si="10"/>
        <v>3.3715441672286239E-3</v>
      </c>
      <c r="F115" s="67">
        <f t="shared" si="11"/>
        <v>4.6186349293737322E-6</v>
      </c>
      <c r="H115" s="2"/>
    </row>
    <row r="116" spans="3:8" ht="15.75" x14ac:dyDescent="0.3">
      <c r="C116" s="2">
        <v>45084</v>
      </c>
      <c r="D116">
        <v>160.65</v>
      </c>
      <c r="E116" s="66">
        <f t="shared" si="10"/>
        <v>7.9637096774193505E-2</v>
      </c>
      <c r="F116" s="67">
        <f t="shared" si="11"/>
        <v>6.1488578937753859E-3</v>
      </c>
      <c r="H116" s="2"/>
    </row>
    <row r="117" spans="3:8" ht="15.75" x14ac:dyDescent="0.3">
      <c r="C117" s="2">
        <v>45085</v>
      </c>
      <c r="D117">
        <v>161.55000000000001</v>
      </c>
      <c r="E117" s="66">
        <f t="shared" si="10"/>
        <v>5.6022408963585235E-3</v>
      </c>
      <c r="F117" s="67">
        <f t="shared" si="11"/>
        <v>1.9182627783647285E-5</v>
      </c>
      <c r="H117" s="2"/>
    </row>
    <row r="118" spans="3:8" ht="15.75" x14ac:dyDescent="0.3">
      <c r="C118" s="2">
        <v>45086</v>
      </c>
      <c r="D118">
        <v>160.65</v>
      </c>
      <c r="E118" s="66">
        <f t="shared" si="10"/>
        <v>-5.5710306406685506E-3</v>
      </c>
      <c r="F118" s="67">
        <f t="shared" si="11"/>
        <v>4.6151286943871712E-5</v>
      </c>
      <c r="H118" s="2"/>
    </row>
    <row r="119" spans="3:8" ht="15.75" x14ac:dyDescent="0.3">
      <c r="C119" s="2">
        <v>45089</v>
      </c>
      <c r="D119">
        <v>161</v>
      </c>
      <c r="E119" s="66">
        <f t="shared" si="10"/>
        <v>2.1786492374726851E-3</v>
      </c>
      <c r="F119" s="67">
        <f t="shared" si="11"/>
        <v>9.1432996920542926E-7</v>
      </c>
      <c r="H119" s="2"/>
    </row>
    <row r="120" spans="3:8" ht="15.75" x14ac:dyDescent="0.3">
      <c r="C120" s="2">
        <v>45090</v>
      </c>
      <c r="D120">
        <v>161.69999999999999</v>
      </c>
      <c r="E120" s="66">
        <f t="shared" si="10"/>
        <v>4.3478260869564966E-3</v>
      </c>
      <c r="F120" s="67">
        <f t="shared" si="11"/>
        <v>9.7680181348627745E-6</v>
      </c>
      <c r="H120" s="2"/>
    </row>
    <row r="121" spans="3:8" ht="15.75" x14ac:dyDescent="0.3">
      <c r="C121" s="2">
        <v>45091</v>
      </c>
      <c r="D121">
        <v>162</v>
      </c>
      <c r="E121" s="66">
        <f t="shared" si="10"/>
        <v>1.8552875695734272E-3</v>
      </c>
      <c r="F121" s="67">
        <f t="shared" si="11"/>
        <v>4.0049198492000092E-7</v>
      </c>
      <c r="H121" s="2"/>
    </row>
    <row r="122" spans="3:8" ht="15.75" x14ac:dyDescent="0.3">
      <c r="C122" s="2">
        <v>45092</v>
      </c>
      <c r="D122">
        <v>162.1</v>
      </c>
      <c r="E122" s="66">
        <f t="shared" si="10"/>
        <v>6.172839506173311E-4</v>
      </c>
      <c r="F122" s="67">
        <f t="shared" si="11"/>
        <v>3.6621772780505571E-7</v>
      </c>
      <c r="H122" s="2"/>
    </row>
    <row r="123" spans="3:8" ht="15.75" x14ac:dyDescent="0.3">
      <c r="C123" s="2">
        <v>45093</v>
      </c>
      <c r="D123">
        <v>164.15</v>
      </c>
      <c r="E123" s="66">
        <f t="shared" si="10"/>
        <v>1.2646514497224093E-2</v>
      </c>
      <c r="F123" s="67">
        <f t="shared" si="11"/>
        <v>1.3050940480222441E-4</v>
      </c>
      <c r="H123" s="2"/>
    </row>
    <row r="124" spans="3:8" ht="15.75" x14ac:dyDescent="0.3">
      <c r="C124" s="2">
        <v>45096</v>
      </c>
      <c r="D124">
        <v>163.35</v>
      </c>
      <c r="E124" s="66">
        <f t="shared" si="10"/>
        <v>-4.873591227535834E-3</v>
      </c>
      <c r="F124" s="67">
        <f t="shared" si="11"/>
        <v>3.7161635849403924E-5</v>
      </c>
      <c r="H124" s="2"/>
    </row>
    <row r="125" spans="3:8" ht="15.75" x14ac:dyDescent="0.3">
      <c r="C125" s="2">
        <v>45097</v>
      </c>
      <c r="D125">
        <v>164.45</v>
      </c>
      <c r="E125" s="66">
        <f t="shared" si="10"/>
        <v>6.7340067340067034E-3</v>
      </c>
      <c r="F125" s="67">
        <f t="shared" si="11"/>
        <v>3.0377332492016827E-5</v>
      </c>
      <c r="H125" s="2"/>
    </row>
    <row r="126" spans="3:8" ht="15.75" x14ac:dyDescent="0.3">
      <c r="C126" s="2">
        <v>45098</v>
      </c>
      <c r="D126">
        <v>166.75</v>
      </c>
      <c r="E126" s="66">
        <f t="shared" si="10"/>
        <v>1.3986013986013957E-2</v>
      </c>
      <c r="F126" s="67">
        <f t="shared" si="11"/>
        <v>1.6290873898408835E-4</v>
      </c>
      <c r="H126" s="2"/>
    </row>
    <row r="127" spans="3:8" ht="15.75" x14ac:dyDescent="0.3">
      <c r="C127" s="2">
        <v>45099</v>
      </c>
      <c r="D127">
        <v>162.25</v>
      </c>
      <c r="E127" s="66">
        <f t="shared" si="10"/>
        <v>-2.6986506746626726E-2</v>
      </c>
      <c r="F127" s="67">
        <f t="shared" si="11"/>
        <v>7.9574485758967411E-4</v>
      </c>
      <c r="H127" s="2"/>
    </row>
    <row r="128" spans="3:8" ht="15.75" x14ac:dyDescent="0.3">
      <c r="C128" s="2">
        <v>45100</v>
      </c>
      <c r="D128">
        <v>159</v>
      </c>
      <c r="E128" s="66">
        <f t="shared" si="10"/>
        <v>-2.003081664098616E-2</v>
      </c>
      <c r="F128" s="67">
        <f t="shared" si="11"/>
        <v>4.5170105424396744E-4</v>
      </c>
      <c r="H128" s="2"/>
    </row>
    <row r="129" spans="3:8" ht="15.75" x14ac:dyDescent="0.3">
      <c r="C129" s="2">
        <v>45103</v>
      </c>
      <c r="D129">
        <v>161.25</v>
      </c>
      <c r="E129" s="66">
        <f t="shared" si="10"/>
        <v>1.4150943396226356E-2</v>
      </c>
      <c r="F129" s="67">
        <f t="shared" si="11"/>
        <v>1.6714611709541045E-4</v>
      </c>
      <c r="H129" s="2"/>
    </row>
    <row r="130" spans="3:8" ht="15.75" x14ac:dyDescent="0.3">
      <c r="C130" s="2">
        <v>45104</v>
      </c>
      <c r="D130">
        <v>159.75</v>
      </c>
      <c r="E130" s="66">
        <f t="shared" si="10"/>
        <v>-9.302325581395321E-3</v>
      </c>
      <c r="F130" s="67">
        <f t="shared" si="11"/>
        <v>1.1077075808778006E-4</v>
      </c>
      <c r="H130" s="2"/>
    </row>
    <row r="131" spans="3:8" ht="15.75" x14ac:dyDescent="0.3">
      <c r="C131" s="2">
        <v>45105</v>
      </c>
      <c r="D131">
        <v>161.4</v>
      </c>
      <c r="E131" s="66">
        <f t="shared" si="10"/>
        <v>1.0328638497652642E-2</v>
      </c>
      <c r="F131" s="67">
        <f t="shared" si="11"/>
        <v>8.2922792638107253E-5</v>
      </c>
      <c r="H131" s="2"/>
    </row>
    <row r="132" spans="3:8" ht="15.75" x14ac:dyDescent="0.3">
      <c r="C132" s="2">
        <v>45106</v>
      </c>
      <c r="D132">
        <v>164.15</v>
      </c>
      <c r="E132" s="66">
        <f t="shared" si="10"/>
        <v>1.7038413878562642E-2</v>
      </c>
      <c r="F132" s="67">
        <f t="shared" si="11"/>
        <v>2.5014492822572425E-4</v>
      </c>
      <c r="H132" s="2"/>
    </row>
    <row r="133" spans="3:8" ht="15.75" x14ac:dyDescent="0.3">
      <c r="C133" s="2">
        <v>45107</v>
      </c>
      <c r="D133">
        <v>166</v>
      </c>
      <c r="E133" s="66">
        <f t="shared" si="10"/>
        <v>1.1270179713676498E-2</v>
      </c>
      <c r="F133" s="67">
        <f t="shared" si="11"/>
        <v>1.0095700887074941E-4</v>
      </c>
      <c r="H133" s="2"/>
    </row>
    <row r="134" spans="3:8" ht="15.75" x14ac:dyDescent="0.3">
      <c r="C134" s="2">
        <v>45110</v>
      </c>
      <c r="D134">
        <v>169.2</v>
      </c>
      <c r="E134" s="66">
        <f t="shared" si="10"/>
        <v>1.9277108433734869E-2</v>
      </c>
      <c r="F134" s="67">
        <f t="shared" si="11"/>
        <v>3.259709363832534E-4</v>
      </c>
      <c r="H134" s="2"/>
    </row>
    <row r="135" spans="3:8" ht="15.75" x14ac:dyDescent="0.3">
      <c r="C135" s="2">
        <v>45111</v>
      </c>
      <c r="D135">
        <v>168.75</v>
      </c>
      <c r="E135" s="66">
        <f t="shared" si="10"/>
        <v>-2.6595744680850686E-3</v>
      </c>
      <c r="F135" s="67">
        <f t="shared" si="11"/>
        <v>1.507006124391024E-5</v>
      </c>
      <c r="H135" s="2"/>
    </row>
    <row r="136" spans="3:8" ht="15.75" x14ac:dyDescent="0.3">
      <c r="C136" s="2">
        <v>45112</v>
      </c>
      <c r="D136">
        <v>168.4</v>
      </c>
      <c r="E136" s="66">
        <f t="shared" si="10"/>
        <v>-2.074074074074006E-3</v>
      </c>
      <c r="F136" s="67">
        <f t="shared" si="11"/>
        <v>1.0867026196509584E-5</v>
      </c>
      <c r="H136" s="2"/>
    </row>
    <row r="137" spans="3:8" ht="15.75" x14ac:dyDescent="0.3">
      <c r="C137" s="2">
        <v>45113</v>
      </c>
      <c r="D137">
        <v>165.5</v>
      </c>
      <c r="E137" s="66">
        <f t="shared" ref="E137:E200" si="12">+(D137/D136)-1</f>
        <v>-1.7220902612826605E-2</v>
      </c>
      <c r="F137" s="67">
        <f t="shared" si="11"/>
        <v>3.4015700509735684E-4</v>
      </c>
      <c r="H137" s="2"/>
    </row>
    <row r="138" spans="3:8" ht="15.75" x14ac:dyDescent="0.3">
      <c r="C138" s="2">
        <v>45114</v>
      </c>
      <c r="D138">
        <v>165.35</v>
      </c>
      <c r="E138" s="66">
        <f t="shared" si="12"/>
        <v>-9.0634441087611428E-4</v>
      </c>
      <c r="F138" s="67">
        <f t="shared" ref="F138:F201" si="13">+(E138-$D$262)^2</f>
        <v>4.5317367298300227E-6</v>
      </c>
      <c r="H138" s="2"/>
    </row>
    <row r="139" spans="3:8" ht="15.75" x14ac:dyDescent="0.3">
      <c r="C139" s="2">
        <v>45117</v>
      </c>
      <c r="D139">
        <v>164.3</v>
      </c>
      <c r="E139" s="66">
        <f t="shared" si="12"/>
        <v>-6.3501663138795239E-3</v>
      </c>
      <c r="F139" s="67">
        <f t="shared" si="13"/>
        <v>5.7344414983487872E-5</v>
      </c>
      <c r="H139" s="2"/>
    </row>
    <row r="140" spans="3:8" ht="15.75" x14ac:dyDescent="0.3">
      <c r="C140" s="2">
        <v>45118</v>
      </c>
      <c r="D140">
        <v>166.1</v>
      </c>
      <c r="E140" s="66">
        <f t="shared" si="12"/>
        <v>1.0955569080949301E-2</v>
      </c>
      <c r="F140" s="67">
        <f t="shared" si="13"/>
        <v>9.4733739242444957E-5</v>
      </c>
      <c r="H140" s="2"/>
    </row>
    <row r="141" spans="3:8" ht="15.75" x14ac:dyDescent="0.3">
      <c r="C141" s="2">
        <v>45119</v>
      </c>
      <c r="D141">
        <v>165.05</v>
      </c>
      <c r="E141" s="66">
        <f t="shared" si="12"/>
        <v>-6.3214930764599053E-3</v>
      </c>
      <c r="F141" s="67">
        <f t="shared" si="13"/>
        <v>5.6910974676570352E-5</v>
      </c>
      <c r="H141" s="2"/>
    </row>
    <row r="142" spans="3:8" ht="15.75" x14ac:dyDescent="0.3">
      <c r="C142" s="2">
        <v>45120</v>
      </c>
      <c r="D142">
        <v>166.4</v>
      </c>
      <c r="E142" s="66">
        <f t="shared" si="12"/>
        <v>8.1793395940623626E-3</v>
      </c>
      <c r="F142" s="67">
        <f t="shared" si="13"/>
        <v>4.8398407314806828E-5</v>
      </c>
      <c r="H142" s="2"/>
    </row>
    <row r="143" spans="3:8" ht="15.75" x14ac:dyDescent="0.3">
      <c r="C143" s="2">
        <v>45121</v>
      </c>
      <c r="D143">
        <v>163.85</v>
      </c>
      <c r="E143" s="66">
        <f t="shared" si="12"/>
        <v>-1.5324519230769273E-2</v>
      </c>
      <c r="F143" s="67">
        <f t="shared" si="13"/>
        <v>2.7380196597763355E-4</v>
      </c>
      <c r="H143" s="2"/>
    </row>
    <row r="144" spans="3:8" ht="15.75" x14ac:dyDescent="0.3">
      <c r="C144" s="2">
        <v>45124</v>
      </c>
      <c r="D144">
        <v>165.5</v>
      </c>
      <c r="E144" s="66">
        <f t="shared" si="12"/>
        <v>1.007018614586519E-2</v>
      </c>
      <c r="F144" s="67">
        <f t="shared" si="13"/>
        <v>7.8282555079789594E-5</v>
      </c>
      <c r="H144" s="2"/>
    </row>
    <row r="145" spans="3:8" ht="15.75" x14ac:dyDescent="0.3">
      <c r="C145" s="2">
        <v>45125</v>
      </c>
      <c r="D145">
        <v>166.3</v>
      </c>
      <c r="E145" s="66">
        <f t="shared" si="12"/>
        <v>4.8338368580060909E-3</v>
      </c>
      <c r="F145" s="67">
        <f t="shared" si="13"/>
        <v>1.304216408928226E-5</v>
      </c>
      <c r="H145" s="2"/>
    </row>
    <row r="146" spans="3:8" ht="15.75" x14ac:dyDescent="0.3">
      <c r="C146" s="2">
        <v>45126</v>
      </c>
      <c r="D146">
        <v>164.15</v>
      </c>
      <c r="E146" s="66">
        <f t="shared" si="12"/>
        <v>-1.2928442573662102E-2</v>
      </c>
      <c r="F146" s="67">
        <f t="shared" si="13"/>
        <v>2.0024756842924348E-4</v>
      </c>
      <c r="H146" s="2"/>
    </row>
    <row r="147" spans="3:8" ht="15.75" x14ac:dyDescent="0.3">
      <c r="C147" s="2">
        <v>45127</v>
      </c>
      <c r="D147">
        <v>162.6</v>
      </c>
      <c r="E147" s="66">
        <f t="shared" si="12"/>
        <v>-9.4425830033506575E-3</v>
      </c>
      <c r="F147" s="67">
        <f t="shared" si="13"/>
        <v>1.1374278410658066E-4</v>
      </c>
      <c r="H147" s="2"/>
    </row>
    <row r="148" spans="3:8" ht="15.75" x14ac:dyDescent="0.3">
      <c r="C148" s="2">
        <v>45128</v>
      </c>
      <c r="D148">
        <v>165.25</v>
      </c>
      <c r="E148" s="66">
        <f t="shared" si="12"/>
        <v>1.6297662976629823E-2</v>
      </c>
      <c r="F148" s="67">
        <f t="shared" si="13"/>
        <v>2.2726225104734924E-4</v>
      </c>
      <c r="H148" s="2"/>
    </row>
    <row r="149" spans="3:8" ht="15.75" x14ac:dyDescent="0.3">
      <c r="C149" s="2">
        <v>45131</v>
      </c>
      <c r="D149">
        <v>162</v>
      </c>
      <c r="E149" s="66">
        <f t="shared" si="12"/>
        <v>-1.9667170953101332E-2</v>
      </c>
      <c r="F149" s="67">
        <f t="shared" si="13"/>
        <v>4.363759798345191E-4</v>
      </c>
      <c r="H149" s="2"/>
    </row>
    <row r="150" spans="3:8" ht="15.75" x14ac:dyDescent="0.3">
      <c r="C150" s="2">
        <v>45132</v>
      </c>
      <c r="D150">
        <v>161.9</v>
      </c>
      <c r="E150" s="66">
        <f t="shared" si="12"/>
        <v>-6.1728395061722008E-4</v>
      </c>
      <c r="F150" s="67">
        <f t="shared" si="13"/>
        <v>3.3845960212215635E-6</v>
      </c>
      <c r="H150" s="2"/>
    </row>
    <row r="151" spans="3:8" ht="15.75" x14ac:dyDescent="0.3">
      <c r="C151" s="2">
        <v>45133</v>
      </c>
      <c r="D151">
        <v>160</v>
      </c>
      <c r="E151" s="66">
        <f t="shared" si="12"/>
        <v>-1.1735639283508403E-2</v>
      </c>
      <c r="F151" s="67">
        <f t="shared" si="13"/>
        <v>1.6791190187834444E-4</v>
      </c>
      <c r="H151" s="2"/>
    </row>
    <row r="152" spans="3:8" ht="15.75" x14ac:dyDescent="0.3">
      <c r="C152" s="2">
        <v>45134</v>
      </c>
      <c r="D152">
        <v>161.30000000000001</v>
      </c>
      <c r="E152" s="66">
        <f t="shared" si="12"/>
        <v>8.1250000000001599E-3</v>
      </c>
      <c r="F152" s="67">
        <f t="shared" si="13"/>
        <v>4.7645290255277416E-5</v>
      </c>
      <c r="H152" s="2"/>
    </row>
    <row r="153" spans="3:8" ht="15.75" x14ac:dyDescent="0.3">
      <c r="C153" s="2">
        <v>45135</v>
      </c>
      <c r="D153">
        <v>160.4</v>
      </c>
      <c r="E153" s="66">
        <f t="shared" si="12"/>
        <v>-5.5796652200867936E-3</v>
      </c>
      <c r="F153" s="67">
        <f t="shared" si="13"/>
        <v>4.626867907879201E-5</v>
      </c>
      <c r="H153" s="2"/>
    </row>
    <row r="154" spans="3:8" ht="15.75" x14ac:dyDescent="0.3">
      <c r="C154" s="2">
        <v>45138</v>
      </c>
      <c r="D154">
        <v>160.85</v>
      </c>
      <c r="E154" s="66">
        <f t="shared" si="12"/>
        <v>2.805486284289227E-3</v>
      </c>
      <c r="F154" s="67">
        <f t="shared" si="13"/>
        <v>2.5060253787475106E-6</v>
      </c>
      <c r="H154" s="2"/>
    </row>
    <row r="155" spans="3:8" ht="15.75" x14ac:dyDescent="0.3">
      <c r="C155" s="2">
        <v>45139</v>
      </c>
      <c r="D155">
        <v>159.9</v>
      </c>
      <c r="E155" s="66">
        <f t="shared" si="12"/>
        <v>-5.9061237177493453E-3</v>
      </c>
      <c r="F155" s="67">
        <f t="shared" si="13"/>
        <v>5.0816466426774465E-5</v>
      </c>
      <c r="H155" s="2"/>
    </row>
    <row r="156" spans="3:8" ht="15.75" x14ac:dyDescent="0.3">
      <c r="C156" s="2">
        <v>45140</v>
      </c>
      <c r="D156">
        <v>158.94999999999999</v>
      </c>
      <c r="E156" s="66">
        <f t="shared" si="12"/>
        <v>-5.9412132582865596E-3</v>
      </c>
      <c r="F156" s="67">
        <f t="shared" si="13"/>
        <v>5.1317973978914742E-5</v>
      </c>
      <c r="H156" s="2"/>
    </row>
    <row r="157" spans="3:8" ht="15.75" x14ac:dyDescent="0.3">
      <c r="C157" s="2">
        <v>45141</v>
      </c>
      <c r="D157">
        <v>160.9</v>
      </c>
      <c r="E157" s="66">
        <f t="shared" si="12"/>
        <v>1.2268008807801323E-2</v>
      </c>
      <c r="F157" s="67">
        <f t="shared" si="13"/>
        <v>1.2200451940109571E-4</v>
      </c>
      <c r="H157" s="2"/>
    </row>
    <row r="158" spans="3:8" ht="15.75" x14ac:dyDescent="0.3">
      <c r="C158" s="2">
        <v>45142</v>
      </c>
      <c r="D158">
        <v>162.44999999999999</v>
      </c>
      <c r="E158" s="66">
        <f t="shared" si="12"/>
        <v>9.6333126165319971E-3</v>
      </c>
      <c r="F158" s="67">
        <f t="shared" si="13"/>
        <v>7.0742724193354137E-5</v>
      </c>
      <c r="H158" s="2"/>
    </row>
    <row r="159" spans="3:8" ht="15.75" x14ac:dyDescent="0.3">
      <c r="C159" s="2">
        <v>45145</v>
      </c>
      <c r="D159">
        <v>163.5</v>
      </c>
      <c r="E159" s="66">
        <f t="shared" si="12"/>
        <v>6.4635272391506682E-3</v>
      </c>
      <c r="F159" s="67">
        <f t="shared" si="13"/>
        <v>2.7468961812842951E-5</v>
      </c>
      <c r="H159" s="2"/>
    </row>
    <row r="160" spans="3:8" ht="15.75" x14ac:dyDescent="0.3">
      <c r="C160" s="2">
        <v>45146</v>
      </c>
      <c r="D160">
        <v>161.25</v>
      </c>
      <c r="E160" s="66">
        <f t="shared" si="12"/>
        <v>-1.3761467889908285E-2</v>
      </c>
      <c r="F160" s="67">
        <f t="shared" si="13"/>
        <v>2.2451759181500499E-4</v>
      </c>
      <c r="H160" s="2"/>
    </row>
    <row r="161" spans="3:8" ht="15.75" x14ac:dyDescent="0.3">
      <c r="C161" s="2">
        <v>45147</v>
      </c>
      <c r="D161">
        <v>162.4</v>
      </c>
      <c r="E161" s="66">
        <f t="shared" si="12"/>
        <v>7.1317829457364645E-3</v>
      </c>
      <c r="F161" s="67">
        <f t="shared" si="13"/>
        <v>3.4920296126137355E-5</v>
      </c>
      <c r="H161" s="2"/>
    </row>
    <row r="162" spans="3:8" ht="15.75" x14ac:dyDescent="0.3">
      <c r="C162" s="2">
        <v>45148</v>
      </c>
      <c r="D162">
        <v>164.8</v>
      </c>
      <c r="E162" s="66">
        <f t="shared" si="12"/>
        <v>1.4778325123152802E-2</v>
      </c>
      <c r="F162" s="67">
        <f t="shared" si="13"/>
        <v>1.8376193447496218E-4</v>
      </c>
      <c r="H162" s="2"/>
    </row>
    <row r="163" spans="3:8" ht="15.75" x14ac:dyDescent="0.3">
      <c r="C163" s="2">
        <v>45149</v>
      </c>
      <c r="D163">
        <v>161.44999999999999</v>
      </c>
      <c r="E163" s="66">
        <f t="shared" si="12"/>
        <v>-2.0327669902912793E-2</v>
      </c>
      <c r="F163" s="67">
        <f t="shared" si="13"/>
        <v>4.6440737512907067E-4</v>
      </c>
      <c r="H163" s="2"/>
    </row>
    <row r="164" spans="3:8" ht="15.75" x14ac:dyDescent="0.3">
      <c r="C164" s="2">
        <v>45152</v>
      </c>
      <c r="D164">
        <v>161.1</v>
      </c>
      <c r="E164" s="66">
        <f t="shared" si="12"/>
        <v>-2.1678538247135171E-3</v>
      </c>
      <c r="F164" s="67">
        <f t="shared" si="13"/>
        <v>1.1494113975679452E-5</v>
      </c>
      <c r="H164" s="2"/>
    </row>
    <row r="165" spans="3:8" ht="15.75" x14ac:dyDescent="0.3">
      <c r="C165" s="2">
        <v>45153</v>
      </c>
      <c r="D165">
        <v>159.44999999999999</v>
      </c>
      <c r="E165" s="66">
        <f t="shared" si="12"/>
        <v>-1.0242085661080091E-2</v>
      </c>
      <c r="F165" s="67">
        <f t="shared" si="13"/>
        <v>1.3143542220908812E-4</v>
      </c>
      <c r="H165" s="2"/>
    </row>
    <row r="166" spans="3:8" ht="15.75" x14ac:dyDescent="0.3">
      <c r="C166" s="2">
        <v>45154</v>
      </c>
      <c r="D166">
        <v>160.6</v>
      </c>
      <c r="E166" s="66">
        <f t="shared" si="12"/>
        <v>7.2122922546253854E-3</v>
      </c>
      <c r="F166" s="67">
        <f t="shared" si="13"/>
        <v>3.5878291591370872E-5</v>
      </c>
      <c r="H166" s="2"/>
    </row>
    <row r="167" spans="3:8" ht="15.75" x14ac:dyDescent="0.3">
      <c r="C167" s="2">
        <v>45155</v>
      </c>
      <c r="D167">
        <v>160.19999999999999</v>
      </c>
      <c r="E167" s="66">
        <f t="shared" si="12"/>
        <v>-2.4906600249066102E-3</v>
      </c>
      <c r="F167" s="67">
        <f t="shared" si="13"/>
        <v>1.3787135624413178E-5</v>
      </c>
      <c r="H167" s="2"/>
    </row>
    <row r="168" spans="3:8" ht="15.75" x14ac:dyDescent="0.3">
      <c r="C168" s="2">
        <v>45156</v>
      </c>
      <c r="D168">
        <v>160.05000000000001</v>
      </c>
      <c r="E168" s="66">
        <f t="shared" si="12"/>
        <v>-9.3632958801481703E-4</v>
      </c>
      <c r="F168" s="67">
        <f t="shared" si="13"/>
        <v>4.6602999884134178E-6</v>
      </c>
      <c r="H168" s="2"/>
    </row>
    <row r="169" spans="3:8" ht="15.75" x14ac:dyDescent="0.3">
      <c r="C169" s="2">
        <v>45159</v>
      </c>
      <c r="D169">
        <v>160.19999999999999</v>
      </c>
      <c r="E169" s="66">
        <f t="shared" si="12"/>
        <v>9.3720712277400864E-4</v>
      </c>
      <c r="F169" s="67">
        <f t="shared" si="13"/>
        <v>8.1359624790684578E-8</v>
      </c>
      <c r="H169" s="2"/>
    </row>
    <row r="170" spans="3:8" ht="15.75" x14ac:dyDescent="0.3">
      <c r="C170" s="2">
        <v>45160</v>
      </c>
      <c r="D170">
        <v>158.44999999999999</v>
      </c>
      <c r="E170" s="66">
        <f t="shared" si="12"/>
        <v>-1.0923845193508086E-2</v>
      </c>
      <c r="F170" s="67">
        <f t="shared" si="13"/>
        <v>1.4753232195286397E-4</v>
      </c>
      <c r="H170" s="2"/>
    </row>
    <row r="171" spans="3:8" ht="15.75" x14ac:dyDescent="0.3">
      <c r="C171" s="2">
        <v>45161</v>
      </c>
      <c r="D171">
        <v>156.94999999999999</v>
      </c>
      <c r="E171" s="66">
        <f t="shared" si="12"/>
        <v>-9.4667087409276984E-3</v>
      </c>
      <c r="F171" s="67">
        <f t="shared" si="13"/>
        <v>1.1425796940508913E-4</v>
      </c>
      <c r="H171" s="2"/>
    </row>
    <row r="172" spans="3:8" ht="15.75" x14ac:dyDescent="0.3">
      <c r="C172" s="2">
        <v>45162</v>
      </c>
      <c r="D172">
        <v>156.5</v>
      </c>
      <c r="E172" s="66">
        <f t="shared" si="12"/>
        <v>-2.8671551449505062E-3</v>
      </c>
      <c r="F172" s="67">
        <f t="shared" si="13"/>
        <v>1.6724814695274961E-5</v>
      </c>
      <c r="H172" s="2"/>
    </row>
    <row r="173" spans="3:8" ht="15.75" x14ac:dyDescent="0.3">
      <c r="C173" s="2">
        <v>45163</v>
      </c>
      <c r="D173">
        <v>154.94999999999999</v>
      </c>
      <c r="E173" s="66">
        <f t="shared" si="12"/>
        <v>-9.9041533546326832E-3</v>
      </c>
      <c r="F173" s="67">
        <f t="shared" si="13"/>
        <v>1.2380115108614321E-4</v>
      </c>
      <c r="H173" s="2"/>
    </row>
    <row r="174" spans="3:8" ht="15.75" x14ac:dyDescent="0.3">
      <c r="C174" s="2">
        <v>45166</v>
      </c>
      <c r="D174">
        <v>157.75</v>
      </c>
      <c r="E174" s="66">
        <f t="shared" si="12"/>
        <v>1.8070345272668709E-2</v>
      </c>
      <c r="F174" s="67">
        <f t="shared" si="13"/>
        <v>2.8385180395257395E-4</v>
      </c>
      <c r="H174" s="2"/>
    </row>
    <row r="175" spans="3:8" ht="15.75" x14ac:dyDescent="0.3">
      <c r="C175" s="2">
        <v>45167</v>
      </c>
      <c r="D175">
        <v>157.35</v>
      </c>
      <c r="E175" s="66">
        <f t="shared" si="12"/>
        <v>-2.5356576862124447E-3</v>
      </c>
      <c r="F175" s="67">
        <f t="shared" si="13"/>
        <v>1.4123322337347067E-5</v>
      </c>
      <c r="H175" s="2"/>
    </row>
    <row r="176" spans="3:8" ht="15.75" x14ac:dyDescent="0.3">
      <c r="C176" s="2">
        <v>45168</v>
      </c>
      <c r="D176">
        <v>156.6</v>
      </c>
      <c r="E176" s="66">
        <f t="shared" si="12"/>
        <v>-4.7664442326025291E-3</v>
      </c>
      <c r="F176" s="67">
        <f t="shared" si="13"/>
        <v>3.5866772786193271E-5</v>
      </c>
      <c r="H176" s="2"/>
    </row>
    <row r="177" spans="3:8" ht="15.75" x14ac:dyDescent="0.3">
      <c r="C177" s="2">
        <v>45169</v>
      </c>
      <c r="D177">
        <v>154.65</v>
      </c>
      <c r="E177" s="66">
        <f t="shared" si="12"/>
        <v>-1.245210727969337E-2</v>
      </c>
      <c r="F177" s="67">
        <f t="shared" si="13"/>
        <v>1.869933310632775E-4</v>
      </c>
      <c r="H177" s="2"/>
    </row>
    <row r="178" spans="3:8" ht="15.75" x14ac:dyDescent="0.3">
      <c r="C178" s="2">
        <v>45170</v>
      </c>
      <c r="D178">
        <v>154.19999999999999</v>
      </c>
      <c r="E178" s="66">
        <f t="shared" si="12"/>
        <v>-2.9097963142581396E-3</v>
      </c>
      <c r="F178" s="67">
        <f t="shared" si="13"/>
        <v>1.707540347620275E-5</v>
      </c>
      <c r="H178" s="2"/>
    </row>
    <row r="179" spans="3:8" ht="15.75" x14ac:dyDescent="0.3">
      <c r="C179" s="2">
        <v>45173</v>
      </c>
      <c r="D179">
        <v>155</v>
      </c>
      <c r="E179" s="66">
        <f t="shared" si="12"/>
        <v>5.188067444876765E-3</v>
      </c>
      <c r="F179" s="67">
        <f t="shared" si="13"/>
        <v>1.5726175581491686E-5</v>
      </c>
      <c r="H179" s="2"/>
    </row>
    <row r="180" spans="3:8" ht="15.75" x14ac:dyDescent="0.3">
      <c r="C180" s="2">
        <v>45174</v>
      </c>
      <c r="D180">
        <v>156.19999999999999</v>
      </c>
      <c r="E180" s="66">
        <f t="shared" si="12"/>
        <v>7.7419354838708099E-3</v>
      </c>
      <c r="F180" s="67">
        <f t="shared" si="13"/>
        <v>4.2503779524267797E-5</v>
      </c>
      <c r="H180" s="2"/>
    </row>
    <row r="181" spans="3:8" ht="15.75" x14ac:dyDescent="0.3">
      <c r="C181" s="2">
        <v>45175</v>
      </c>
      <c r="D181">
        <v>155.55000000000001</v>
      </c>
      <c r="E181" s="66">
        <f t="shared" si="12"/>
        <v>-4.1613316261202016E-3</v>
      </c>
      <c r="F181" s="67">
        <f t="shared" si="13"/>
        <v>2.8985031473483533E-5</v>
      </c>
      <c r="H181" s="2"/>
    </row>
    <row r="182" spans="3:8" ht="15.75" x14ac:dyDescent="0.3">
      <c r="C182" s="2">
        <v>45176</v>
      </c>
      <c r="D182">
        <v>155.5</v>
      </c>
      <c r="E182" s="66">
        <f t="shared" si="12"/>
        <v>-3.2144005143053267E-4</v>
      </c>
      <c r="F182" s="67">
        <f t="shared" si="13"/>
        <v>2.3835755213242946E-6</v>
      </c>
      <c r="H182" s="2"/>
    </row>
    <row r="183" spans="3:8" ht="15.75" x14ac:dyDescent="0.3">
      <c r="C183" s="2">
        <v>45177</v>
      </c>
      <c r="D183">
        <v>153.65</v>
      </c>
      <c r="E183" s="66">
        <f t="shared" si="12"/>
        <v>-1.1897106109324707E-2</v>
      </c>
      <c r="F183" s="67">
        <f t="shared" si="13"/>
        <v>1.7212257431159224E-4</v>
      </c>
      <c r="H183" s="2"/>
    </row>
    <row r="184" spans="3:8" ht="15.75" x14ac:dyDescent="0.3">
      <c r="C184" s="2">
        <v>45180</v>
      </c>
      <c r="D184">
        <v>154.80000000000001</v>
      </c>
      <c r="E184" s="66">
        <f t="shared" si="12"/>
        <v>7.4845427920600116E-3</v>
      </c>
      <c r="F184" s="67">
        <f t="shared" si="13"/>
        <v>3.9213891190242424E-5</v>
      </c>
      <c r="H184" s="2"/>
    </row>
    <row r="185" spans="3:8" ht="15.75" x14ac:dyDescent="0.3">
      <c r="C185" s="2">
        <v>45181</v>
      </c>
      <c r="D185">
        <v>155.1</v>
      </c>
      <c r="E185" s="66">
        <f t="shared" si="12"/>
        <v>1.9379844961238124E-3</v>
      </c>
      <c r="F185" s="67">
        <f t="shared" si="13"/>
        <v>5.1199933381670858E-7</v>
      </c>
      <c r="H185" s="2"/>
    </row>
    <row r="186" spans="3:8" ht="15.75" x14ac:dyDescent="0.3">
      <c r="C186" s="2">
        <v>45182</v>
      </c>
      <c r="D186">
        <v>155.80000000000001</v>
      </c>
      <c r="E186" s="66">
        <f t="shared" si="12"/>
        <v>4.5132172791748637E-3</v>
      </c>
      <c r="F186" s="67">
        <f t="shared" si="13"/>
        <v>1.0829193982029371E-5</v>
      </c>
      <c r="H186" s="2"/>
    </row>
    <row r="187" spans="3:8" ht="15.75" x14ac:dyDescent="0.3">
      <c r="C187" s="2">
        <v>45183</v>
      </c>
      <c r="D187">
        <v>158.80000000000001</v>
      </c>
      <c r="E187" s="66">
        <f t="shared" si="12"/>
        <v>1.9255455712451797E-2</v>
      </c>
      <c r="F187" s="67">
        <f t="shared" si="13"/>
        <v>3.2518953995564447E-4</v>
      </c>
      <c r="H187" s="2"/>
    </row>
    <row r="188" spans="3:8" ht="15.75" x14ac:dyDescent="0.3">
      <c r="C188" s="2">
        <v>45184</v>
      </c>
      <c r="D188">
        <v>158.75</v>
      </c>
      <c r="E188" s="66">
        <f t="shared" si="12"/>
        <v>-3.1486146095727197E-4</v>
      </c>
      <c r="F188" s="67">
        <f t="shared" si="13"/>
        <v>2.363305647761307E-6</v>
      </c>
      <c r="H188" s="2"/>
    </row>
    <row r="189" spans="3:8" ht="15.75" x14ac:dyDescent="0.3">
      <c r="C189" s="2">
        <v>45187</v>
      </c>
      <c r="D189">
        <v>156.9</v>
      </c>
      <c r="E189" s="66">
        <f t="shared" si="12"/>
        <v>-1.1653543307086567E-2</v>
      </c>
      <c r="F189" s="67">
        <f t="shared" si="13"/>
        <v>1.6579102875816202E-4</v>
      </c>
      <c r="H189" s="2"/>
    </row>
    <row r="190" spans="3:8" ht="15.75" x14ac:dyDescent="0.3">
      <c r="C190" s="2">
        <v>45188</v>
      </c>
      <c r="D190">
        <v>158.94999999999999</v>
      </c>
      <c r="E190" s="66">
        <f t="shared" si="12"/>
        <v>1.306564690885903E-2</v>
      </c>
      <c r="F190" s="67">
        <f t="shared" si="13"/>
        <v>1.402614738802923E-4</v>
      </c>
      <c r="H190" s="2"/>
    </row>
    <row r="191" spans="3:8" ht="15.75" x14ac:dyDescent="0.3">
      <c r="C191" s="2">
        <v>45189</v>
      </c>
      <c r="D191">
        <v>165.2</v>
      </c>
      <c r="E191" s="66">
        <f t="shared" si="12"/>
        <v>3.9320541050644753E-2</v>
      </c>
      <c r="F191" s="67">
        <f t="shared" si="13"/>
        <v>1.4514650591642036E-3</v>
      </c>
      <c r="H191" s="2"/>
    </row>
    <row r="192" spans="3:8" ht="15.75" x14ac:dyDescent="0.3">
      <c r="C192" s="2">
        <v>45190</v>
      </c>
      <c r="D192">
        <v>166</v>
      </c>
      <c r="E192" s="66">
        <f t="shared" si="12"/>
        <v>4.8426150121065881E-3</v>
      </c>
      <c r="F192" s="67">
        <f t="shared" si="13"/>
        <v>1.3105643885211656E-5</v>
      </c>
      <c r="H192" s="2"/>
    </row>
    <row r="193" spans="3:8" ht="15.75" x14ac:dyDescent="0.3">
      <c r="C193" s="2">
        <v>45191</v>
      </c>
      <c r="D193">
        <v>166.55</v>
      </c>
      <c r="E193" s="66">
        <f t="shared" si="12"/>
        <v>3.3132530120483228E-3</v>
      </c>
      <c r="F193" s="67">
        <f t="shared" si="13"/>
        <v>4.3714856332181282E-6</v>
      </c>
      <c r="H193" s="2"/>
    </row>
    <row r="194" spans="3:8" ht="15.75" x14ac:dyDescent="0.3">
      <c r="C194" s="2">
        <v>45194</v>
      </c>
      <c r="D194">
        <v>163.5</v>
      </c>
      <c r="E194" s="66">
        <f t="shared" si="12"/>
        <v>-1.8312818973281408E-2</v>
      </c>
      <c r="F194" s="67">
        <f t="shared" si="13"/>
        <v>3.8162646852397909E-4</v>
      </c>
      <c r="H194" s="2"/>
    </row>
    <row r="195" spans="3:8" ht="15.75" x14ac:dyDescent="0.3">
      <c r="C195" s="2">
        <v>45195</v>
      </c>
      <c r="D195">
        <v>163.9</v>
      </c>
      <c r="E195" s="66">
        <f t="shared" si="12"/>
        <v>2.4464831804280607E-3</v>
      </c>
      <c r="F195" s="67">
        <f t="shared" si="13"/>
        <v>1.4982738520605821E-6</v>
      </c>
      <c r="H195" s="2"/>
    </row>
    <row r="196" spans="3:8" ht="15.75" x14ac:dyDescent="0.3">
      <c r="C196" s="2">
        <v>45196</v>
      </c>
      <c r="D196">
        <v>163.5</v>
      </c>
      <c r="E196" s="66">
        <f t="shared" si="12"/>
        <v>-2.4405125076266687E-3</v>
      </c>
      <c r="F196" s="67">
        <f t="shared" si="13"/>
        <v>1.3417244580750117E-5</v>
      </c>
      <c r="H196" s="2"/>
    </row>
    <row r="197" spans="3:8" ht="15.75" x14ac:dyDescent="0.3">
      <c r="C197" s="2">
        <v>45197</v>
      </c>
      <c r="D197">
        <v>165</v>
      </c>
      <c r="E197" s="66">
        <f t="shared" si="12"/>
        <v>9.1743119266054496E-3</v>
      </c>
      <c r="F197" s="67">
        <f t="shared" si="13"/>
        <v>6.3232216104676004E-5</v>
      </c>
      <c r="H197" s="2"/>
    </row>
    <row r="198" spans="3:8" ht="15.75" x14ac:dyDescent="0.3">
      <c r="C198" s="2">
        <v>45198</v>
      </c>
      <c r="D198">
        <v>164.35</v>
      </c>
      <c r="E198" s="66">
        <f t="shared" si="12"/>
        <v>-3.9393939393940203E-3</v>
      </c>
      <c r="F198" s="67">
        <f t="shared" si="13"/>
        <v>2.6644562744824278E-5</v>
      </c>
      <c r="H198" s="2"/>
    </row>
    <row r="199" spans="3:8" ht="15.75" x14ac:dyDescent="0.3">
      <c r="C199" s="2">
        <v>45201</v>
      </c>
      <c r="D199">
        <v>161.19999999999999</v>
      </c>
      <c r="E199" s="66">
        <f t="shared" si="12"/>
        <v>-1.9166413142683303E-2</v>
      </c>
      <c r="F199" s="67">
        <f t="shared" si="13"/>
        <v>4.1570546332279765E-4</v>
      </c>
      <c r="H199" s="2"/>
    </row>
    <row r="200" spans="3:8" ht="15.75" x14ac:dyDescent="0.3">
      <c r="C200" s="2">
        <v>45202</v>
      </c>
      <c r="D200">
        <v>158.25</v>
      </c>
      <c r="E200" s="66">
        <f t="shared" si="12"/>
        <v>-1.8300248138957698E-2</v>
      </c>
      <c r="F200" s="67">
        <f t="shared" si="13"/>
        <v>3.811354774611314E-4</v>
      </c>
      <c r="H200" s="2"/>
    </row>
    <row r="201" spans="3:8" ht="15.75" x14ac:dyDescent="0.3">
      <c r="C201" s="2">
        <v>45203</v>
      </c>
      <c r="D201">
        <v>158.6</v>
      </c>
      <c r="E201" s="66">
        <f t="shared" ref="E201:E256" si="14">+(D201/D200)-1</f>
        <v>2.211690363349117E-3</v>
      </c>
      <c r="F201" s="67">
        <f t="shared" si="13"/>
        <v>9.78609932716735E-7</v>
      </c>
      <c r="H201" s="2"/>
    </row>
    <row r="202" spans="3:8" ht="15.75" x14ac:dyDescent="0.3">
      <c r="C202" s="2">
        <v>45204</v>
      </c>
      <c r="D202">
        <v>159.85</v>
      </c>
      <c r="E202" s="66">
        <f t="shared" si="14"/>
        <v>7.8814627994956421E-3</v>
      </c>
      <c r="F202" s="67">
        <f t="shared" ref="F202:F259" si="15">+(E202-$D$262)^2</f>
        <v>4.4342541908818773E-5</v>
      </c>
      <c r="H202" s="2"/>
    </row>
    <row r="203" spans="3:8" ht="15.75" x14ac:dyDescent="0.3">
      <c r="C203" s="2">
        <v>45205</v>
      </c>
      <c r="D203">
        <v>161.30000000000001</v>
      </c>
      <c r="E203" s="66">
        <f t="shared" si="14"/>
        <v>9.0710040663122271E-3</v>
      </c>
      <c r="F203" s="67">
        <f t="shared" si="15"/>
        <v>6.1599907533543165E-5</v>
      </c>
      <c r="H203" s="2"/>
    </row>
    <row r="204" spans="3:8" ht="15.75" x14ac:dyDescent="0.3">
      <c r="C204" s="2">
        <v>45208</v>
      </c>
      <c r="D204">
        <v>159.55000000000001</v>
      </c>
      <c r="E204" s="66">
        <f t="shared" si="14"/>
        <v>-1.0849349039057654E-2</v>
      </c>
      <c r="F204" s="67">
        <f t="shared" si="15"/>
        <v>1.4572816807625118E-4</v>
      </c>
      <c r="H204" s="2"/>
    </row>
    <row r="205" spans="3:8" ht="15.75" x14ac:dyDescent="0.3">
      <c r="C205" s="2">
        <v>45209</v>
      </c>
      <c r="D205">
        <v>162</v>
      </c>
      <c r="E205" s="66">
        <f t="shared" si="14"/>
        <v>1.5355687872140367E-2</v>
      </c>
      <c r="F205" s="67">
        <f t="shared" si="15"/>
        <v>1.9974860471288475E-4</v>
      </c>
      <c r="H205" s="2"/>
    </row>
    <row r="206" spans="3:8" ht="15.75" x14ac:dyDescent="0.3">
      <c r="C206" s="2">
        <v>45210</v>
      </c>
      <c r="D206">
        <v>164.55</v>
      </c>
      <c r="E206" s="66">
        <f t="shared" si="14"/>
        <v>1.5740740740740833E-2</v>
      </c>
      <c r="F206" s="67">
        <f t="shared" si="15"/>
        <v>2.1078096322497906E-4</v>
      </c>
      <c r="H206" s="2"/>
    </row>
    <row r="207" spans="3:8" ht="15.75" x14ac:dyDescent="0.3">
      <c r="C207" s="2">
        <v>45211</v>
      </c>
      <c r="D207">
        <v>165.85</v>
      </c>
      <c r="E207" s="66">
        <f t="shared" si="14"/>
        <v>7.9003342449102121E-3</v>
      </c>
      <c r="F207" s="67">
        <f t="shared" si="15"/>
        <v>4.4594228689710263E-5</v>
      </c>
      <c r="H207" s="2"/>
    </row>
    <row r="208" spans="3:8" ht="15.75" x14ac:dyDescent="0.3">
      <c r="C208" s="2">
        <v>45212</v>
      </c>
      <c r="D208">
        <v>164.15</v>
      </c>
      <c r="E208" s="66">
        <f t="shared" si="14"/>
        <v>-1.0250226107928806E-2</v>
      </c>
      <c r="F208" s="67">
        <f t="shared" si="15"/>
        <v>1.3162214125178519E-4</v>
      </c>
      <c r="H208" s="2"/>
    </row>
    <row r="209" spans="3:8" ht="15.75" x14ac:dyDescent="0.3">
      <c r="C209" s="2">
        <v>45215</v>
      </c>
      <c r="D209">
        <v>165</v>
      </c>
      <c r="E209" s="66">
        <f t="shared" si="14"/>
        <v>5.1781906792567334E-3</v>
      </c>
      <c r="F209" s="67">
        <f t="shared" si="15"/>
        <v>1.5647938049757772E-5</v>
      </c>
      <c r="H209" s="2"/>
    </row>
    <row r="210" spans="3:8" ht="15.75" x14ac:dyDescent="0.3">
      <c r="C210" s="2">
        <v>45216</v>
      </c>
      <c r="D210">
        <v>164</v>
      </c>
      <c r="E210" s="66">
        <f t="shared" si="14"/>
        <v>-6.0606060606060996E-3</v>
      </c>
      <c r="F210" s="67">
        <f t="shared" si="15"/>
        <v>5.3042806661088442E-5</v>
      </c>
      <c r="H210" s="2"/>
    </row>
    <row r="211" spans="3:8" ht="15.75" x14ac:dyDescent="0.3">
      <c r="C211" s="2">
        <v>45217</v>
      </c>
      <c r="D211">
        <v>165.35</v>
      </c>
      <c r="E211" s="66">
        <f t="shared" si="14"/>
        <v>8.2317073170732336E-3</v>
      </c>
      <c r="F211" s="67">
        <f t="shared" si="15"/>
        <v>4.9129783339054135E-5</v>
      </c>
      <c r="H211" s="2"/>
    </row>
    <row r="212" spans="3:8" ht="15.75" x14ac:dyDescent="0.3">
      <c r="C212" s="2">
        <v>45218</v>
      </c>
      <c r="D212">
        <v>164.6</v>
      </c>
      <c r="E212" s="66">
        <f t="shared" si="14"/>
        <v>-4.535833081342644E-3</v>
      </c>
      <c r="F212" s="67">
        <f t="shared" si="15"/>
        <v>3.3157745834007701E-5</v>
      </c>
      <c r="H212" s="2"/>
    </row>
    <row r="213" spans="3:8" ht="15.75" x14ac:dyDescent="0.3">
      <c r="C213" s="2">
        <v>45219</v>
      </c>
      <c r="D213">
        <v>162.05000000000001</v>
      </c>
      <c r="E213" s="66">
        <f t="shared" si="14"/>
        <v>-1.5492102065613467E-2</v>
      </c>
      <c r="F213" s="67">
        <f t="shared" si="15"/>
        <v>2.793760237315461E-4</v>
      </c>
      <c r="H213" s="2"/>
    </row>
    <row r="214" spans="3:8" ht="15.75" x14ac:dyDescent="0.3">
      <c r="C214" s="2">
        <v>45222</v>
      </c>
      <c r="D214">
        <v>158.69999999999999</v>
      </c>
      <c r="E214" s="66">
        <f t="shared" si="14"/>
        <v>-2.0672631903733585E-2</v>
      </c>
      <c r="F214" s="67">
        <f t="shared" si="15"/>
        <v>4.7939431418496592E-4</v>
      </c>
      <c r="H214" s="2"/>
    </row>
    <row r="215" spans="3:8" ht="15.75" x14ac:dyDescent="0.3">
      <c r="C215" s="2">
        <v>45223</v>
      </c>
      <c r="D215">
        <v>157.55000000000001</v>
      </c>
      <c r="E215" s="66">
        <f t="shared" si="14"/>
        <v>-7.246376811594013E-3</v>
      </c>
      <c r="F215" s="67">
        <f t="shared" si="15"/>
        <v>7.1720912538398223E-5</v>
      </c>
      <c r="H215" s="2"/>
    </row>
    <row r="216" spans="3:8" ht="15.75" x14ac:dyDescent="0.3">
      <c r="C216" s="2">
        <v>45224</v>
      </c>
      <c r="D216">
        <v>155.55000000000001</v>
      </c>
      <c r="E216" s="66">
        <f t="shared" si="14"/>
        <v>-1.2694382735639498E-2</v>
      </c>
      <c r="F216" s="67">
        <f t="shared" si="15"/>
        <v>1.9367804436876392E-4</v>
      </c>
      <c r="H216" s="2"/>
    </row>
    <row r="217" spans="3:8" ht="15.75" x14ac:dyDescent="0.3">
      <c r="C217" s="2">
        <v>45225</v>
      </c>
      <c r="D217">
        <v>152</v>
      </c>
      <c r="E217" s="66">
        <f t="shared" si="14"/>
        <v>-2.2822243651559049E-2</v>
      </c>
      <c r="F217" s="67">
        <f t="shared" si="15"/>
        <v>5.7814696621434657E-4</v>
      </c>
      <c r="H217" s="2"/>
    </row>
    <row r="218" spans="3:8" ht="15.75" x14ac:dyDescent="0.3">
      <c r="C218" s="2">
        <v>45226</v>
      </c>
      <c r="D218">
        <v>161.85</v>
      </c>
      <c r="E218" s="66">
        <f t="shared" si="14"/>
        <v>6.4802631578947389E-2</v>
      </c>
      <c r="F218" s="67">
        <f t="shared" si="15"/>
        <v>4.0424403531791322E-3</v>
      </c>
      <c r="H218" s="2"/>
    </row>
    <row r="219" spans="3:8" ht="15.75" x14ac:dyDescent="0.3">
      <c r="C219" s="2">
        <v>45229</v>
      </c>
      <c r="D219">
        <v>164.6</v>
      </c>
      <c r="E219" s="66">
        <f t="shared" si="14"/>
        <v>1.6991041087426551E-2</v>
      </c>
      <c r="F219" s="67">
        <f t="shared" si="15"/>
        <v>2.4864867905676109E-4</v>
      </c>
      <c r="H219" s="2"/>
    </row>
    <row r="220" spans="3:8" ht="15.75" x14ac:dyDescent="0.3">
      <c r="C220" s="2">
        <v>45230</v>
      </c>
      <c r="D220">
        <v>165.25</v>
      </c>
      <c r="E220" s="66">
        <f t="shared" si="14"/>
        <v>3.9489671931955961E-3</v>
      </c>
      <c r="F220" s="67">
        <f t="shared" si="15"/>
        <v>7.433933037300354E-6</v>
      </c>
      <c r="H220" s="2"/>
    </row>
    <row r="221" spans="3:8" ht="15.75" x14ac:dyDescent="0.3">
      <c r="C221" s="2">
        <v>45231</v>
      </c>
      <c r="D221">
        <v>167.3</v>
      </c>
      <c r="E221" s="66">
        <f t="shared" si="14"/>
        <v>1.2405446293494826E-2</v>
      </c>
      <c r="F221" s="67">
        <f t="shared" si="15"/>
        <v>1.2505955799153897E-4</v>
      </c>
      <c r="H221" s="2"/>
    </row>
    <row r="222" spans="3:8" ht="15.75" x14ac:dyDescent="0.3">
      <c r="C222" s="2">
        <v>45232</v>
      </c>
      <c r="D222">
        <v>167.55</v>
      </c>
      <c r="E222" s="66">
        <f t="shared" si="14"/>
        <v>1.4943215780036656E-3</v>
      </c>
      <c r="F222" s="67">
        <f t="shared" si="15"/>
        <v>7.3917847622488723E-8</v>
      </c>
      <c r="H222" s="2"/>
    </row>
    <row r="223" spans="3:8" ht="15.75" x14ac:dyDescent="0.3">
      <c r="C223" s="2">
        <v>45233</v>
      </c>
      <c r="D223">
        <v>167.5</v>
      </c>
      <c r="E223" s="66">
        <f t="shared" si="14"/>
        <v>-2.9841838257238518E-4</v>
      </c>
      <c r="F223" s="67">
        <f t="shared" si="15"/>
        <v>2.3130199802144257E-6</v>
      </c>
      <c r="H223" s="2"/>
    </row>
    <row r="224" spans="3:8" ht="15.75" x14ac:dyDescent="0.3">
      <c r="C224" s="2">
        <v>45236</v>
      </c>
      <c r="D224">
        <v>168.2</v>
      </c>
      <c r="E224" s="66">
        <f t="shared" si="14"/>
        <v>4.179104477611828E-3</v>
      </c>
      <c r="F224" s="67">
        <f t="shared" si="15"/>
        <v>8.7418458582923492E-6</v>
      </c>
      <c r="H224" s="2"/>
    </row>
    <row r="225" spans="3:8" ht="15.75" x14ac:dyDescent="0.3">
      <c r="C225" s="2">
        <v>45237</v>
      </c>
      <c r="D225">
        <v>167.35</v>
      </c>
      <c r="E225" s="66">
        <f t="shared" si="14"/>
        <v>-5.0535077288941244E-3</v>
      </c>
      <c r="F225" s="67">
        <f t="shared" si="15"/>
        <v>3.938756017276748E-5</v>
      </c>
      <c r="H225" s="2"/>
    </row>
    <row r="226" spans="3:8" ht="15.75" x14ac:dyDescent="0.3">
      <c r="C226" s="2">
        <v>45238</v>
      </c>
      <c r="D226">
        <v>165.95</v>
      </c>
      <c r="E226" s="66">
        <f t="shared" si="14"/>
        <v>-8.3657006274275858E-3</v>
      </c>
      <c r="F226" s="67">
        <f t="shared" si="15"/>
        <v>9.1932502224836398E-5</v>
      </c>
      <c r="H226" s="2"/>
    </row>
    <row r="227" spans="3:8" ht="15.75" x14ac:dyDescent="0.3">
      <c r="C227" s="2">
        <v>45239</v>
      </c>
      <c r="D227">
        <v>167.25</v>
      </c>
      <c r="E227" s="66">
        <f t="shared" si="14"/>
        <v>7.8336848448328222E-3</v>
      </c>
      <c r="F227" s="67">
        <f t="shared" si="15"/>
        <v>4.3708515969567584E-5</v>
      </c>
      <c r="H227" s="2"/>
    </row>
    <row r="228" spans="3:8" ht="15.75" x14ac:dyDescent="0.3">
      <c r="C228" s="2">
        <v>45240</v>
      </c>
      <c r="D228">
        <v>165.35</v>
      </c>
      <c r="E228" s="66">
        <f t="shared" si="14"/>
        <v>-1.136023916292983E-2</v>
      </c>
      <c r="F228" s="67">
        <f t="shared" si="15"/>
        <v>1.5832389566869016E-4</v>
      </c>
      <c r="H228" s="2"/>
    </row>
    <row r="229" spans="3:8" ht="15.75" x14ac:dyDescent="0.3">
      <c r="C229" s="2">
        <v>45243</v>
      </c>
      <c r="D229">
        <v>166.95</v>
      </c>
      <c r="E229" s="66">
        <f t="shared" si="14"/>
        <v>9.6764439068641739E-3</v>
      </c>
      <c r="F229" s="67">
        <f t="shared" si="15"/>
        <v>7.1470127802298765E-5</v>
      </c>
      <c r="H229" s="2"/>
    </row>
    <row r="230" spans="3:8" ht="15.75" x14ac:dyDescent="0.3">
      <c r="C230" s="2">
        <v>45244</v>
      </c>
      <c r="D230">
        <v>168.4</v>
      </c>
      <c r="E230" s="66">
        <f t="shared" si="14"/>
        <v>8.6852351003294803E-3</v>
      </c>
      <c r="F230" s="67">
        <f t="shared" si="15"/>
        <v>5.5693262815774308E-5</v>
      </c>
      <c r="H230" s="2"/>
    </row>
    <row r="231" spans="3:8" ht="15.75" x14ac:dyDescent="0.3">
      <c r="C231" s="2">
        <v>45245</v>
      </c>
      <c r="D231">
        <v>173.1</v>
      </c>
      <c r="E231" s="66">
        <f t="shared" si="14"/>
        <v>2.7909738717339705E-2</v>
      </c>
      <c r="F231" s="67">
        <f t="shared" si="15"/>
        <v>7.1221174155832161E-4</v>
      </c>
      <c r="H231" s="2"/>
    </row>
    <row r="232" spans="3:8" ht="15.75" x14ac:dyDescent="0.3">
      <c r="C232" s="2">
        <v>45246</v>
      </c>
      <c r="D232">
        <v>173.6</v>
      </c>
      <c r="E232" s="66">
        <f t="shared" si="14"/>
        <v>2.8885037550547832E-3</v>
      </c>
      <c r="F232" s="67">
        <f t="shared" si="15"/>
        <v>2.7757577436743016E-6</v>
      </c>
      <c r="H232" s="2"/>
    </row>
    <row r="233" spans="3:8" ht="15.75" x14ac:dyDescent="0.3">
      <c r="C233" s="2">
        <v>45247</v>
      </c>
      <c r="D233">
        <v>177.4</v>
      </c>
      <c r="E233" s="66">
        <f t="shared" si="14"/>
        <v>2.188940092165903E-2</v>
      </c>
      <c r="F233" s="67">
        <f t="shared" si="15"/>
        <v>4.2712314110370794E-4</v>
      </c>
      <c r="H233" s="2"/>
    </row>
    <row r="234" spans="3:8" ht="15.75" x14ac:dyDescent="0.3">
      <c r="C234" s="2">
        <v>45250</v>
      </c>
      <c r="D234">
        <v>177.45</v>
      </c>
      <c r="E234" s="66">
        <f t="shared" si="14"/>
        <v>2.8184892897398228E-4</v>
      </c>
      <c r="F234" s="67">
        <f t="shared" si="15"/>
        <v>8.8471759930492961E-7</v>
      </c>
      <c r="H234" s="2"/>
    </row>
    <row r="235" spans="3:8" ht="15.75" x14ac:dyDescent="0.3">
      <c r="C235" s="2">
        <v>45251</v>
      </c>
      <c r="D235">
        <v>176.5</v>
      </c>
      <c r="E235" s="66">
        <f t="shared" si="14"/>
        <v>-5.3536207382360868E-3</v>
      </c>
      <c r="F235" s="67">
        <f t="shared" si="15"/>
        <v>4.3244617035951821E-5</v>
      </c>
      <c r="H235" s="2"/>
    </row>
    <row r="236" spans="3:8" ht="15.75" x14ac:dyDescent="0.3">
      <c r="C236" s="2">
        <v>45252</v>
      </c>
      <c r="D236">
        <v>174.8</v>
      </c>
      <c r="E236" s="66">
        <f t="shared" si="14"/>
        <v>-9.6317280453257492E-3</v>
      </c>
      <c r="F236" s="67">
        <f t="shared" si="15"/>
        <v>1.1781303361462257E-4</v>
      </c>
      <c r="H236" s="2"/>
    </row>
    <row r="237" spans="3:8" ht="15.75" x14ac:dyDescent="0.3">
      <c r="C237" s="2">
        <v>45253</v>
      </c>
      <c r="D237">
        <v>176.1</v>
      </c>
      <c r="E237" s="66">
        <f t="shared" si="14"/>
        <v>7.4370709382149958E-3</v>
      </c>
      <c r="F237" s="67">
        <f t="shared" si="15"/>
        <v>3.8621597814794204E-5</v>
      </c>
      <c r="H237" s="2"/>
    </row>
    <row r="238" spans="3:8" ht="15.75" x14ac:dyDescent="0.3">
      <c r="C238" s="2">
        <v>45254</v>
      </c>
      <c r="D238">
        <v>177.3</v>
      </c>
      <c r="E238" s="66">
        <f t="shared" si="14"/>
        <v>6.8143100511073307E-3</v>
      </c>
      <c r="F238" s="67">
        <f t="shared" si="15"/>
        <v>3.126897478171862E-5</v>
      </c>
      <c r="H238" s="2"/>
    </row>
    <row r="239" spans="3:8" ht="15.75" x14ac:dyDescent="0.3">
      <c r="C239" s="2">
        <v>45257</v>
      </c>
      <c r="D239">
        <v>177.1</v>
      </c>
      <c r="E239" s="66">
        <f t="shared" si="14"/>
        <v>-1.1280315848845035E-3</v>
      </c>
      <c r="F239" s="67">
        <f t="shared" si="15"/>
        <v>5.524731755904903E-6</v>
      </c>
      <c r="H239" s="2"/>
    </row>
    <row r="240" spans="3:8" ht="15.75" x14ac:dyDescent="0.3">
      <c r="C240" s="2">
        <v>45258</v>
      </c>
      <c r="D240">
        <v>175.5</v>
      </c>
      <c r="E240" s="66">
        <f t="shared" si="14"/>
        <v>-9.0344438170524288E-3</v>
      </c>
      <c r="F240" s="67">
        <f t="shared" si="15"/>
        <v>1.0520373146179238E-4</v>
      </c>
      <c r="H240" s="2"/>
    </row>
    <row r="241" spans="3:14" ht="15.75" x14ac:dyDescent="0.3">
      <c r="C241" s="2">
        <v>45259</v>
      </c>
      <c r="D241">
        <v>175.85</v>
      </c>
      <c r="E241" s="66">
        <f t="shared" si="14"/>
        <v>1.9943019943020612E-3</v>
      </c>
      <c r="F241" s="67">
        <f t="shared" si="15"/>
        <v>5.9576598470460461E-7</v>
      </c>
      <c r="H241" s="2"/>
    </row>
    <row r="242" spans="3:14" ht="15.75" x14ac:dyDescent="0.3">
      <c r="C242" s="2">
        <v>45260</v>
      </c>
      <c r="D242">
        <v>177.2</v>
      </c>
      <c r="E242" s="66">
        <f t="shared" si="14"/>
        <v>7.6769974410009212E-3</v>
      </c>
      <c r="F242" s="67">
        <f t="shared" si="15"/>
        <v>4.1661270335987042E-5</v>
      </c>
      <c r="H242" s="2"/>
    </row>
    <row r="243" spans="3:14" ht="15.75" x14ac:dyDescent="0.3">
      <c r="C243" s="2">
        <v>45261</v>
      </c>
      <c r="D243">
        <v>177.2</v>
      </c>
      <c r="E243" s="66">
        <f t="shared" si="14"/>
        <v>0</v>
      </c>
      <c r="F243" s="67">
        <f t="shared" si="15"/>
        <v>1.4943673988237742E-6</v>
      </c>
      <c r="H243" s="2"/>
    </row>
    <row r="244" spans="3:14" ht="15.75" x14ac:dyDescent="0.3">
      <c r="C244" s="2">
        <v>45264</v>
      </c>
      <c r="D244">
        <v>178.3</v>
      </c>
      <c r="E244" s="66">
        <f t="shared" si="14"/>
        <v>6.2076749435666656E-3</v>
      </c>
      <c r="F244" s="67">
        <f t="shared" si="15"/>
        <v>2.4852535448988078E-5</v>
      </c>
      <c r="H244" s="2"/>
    </row>
    <row r="245" spans="3:14" ht="15.75" x14ac:dyDescent="0.3">
      <c r="C245" s="2">
        <v>45265</v>
      </c>
      <c r="D245">
        <v>180.8</v>
      </c>
      <c r="E245" s="66">
        <f t="shared" si="14"/>
        <v>1.4021312394840058E-2</v>
      </c>
      <c r="F245" s="67">
        <f t="shared" si="15"/>
        <v>1.6381105244050157E-4</v>
      </c>
      <c r="H245" s="2"/>
    </row>
    <row r="246" spans="3:14" ht="15.75" x14ac:dyDescent="0.3">
      <c r="C246" s="2">
        <v>45266</v>
      </c>
      <c r="D246">
        <v>180.75</v>
      </c>
      <c r="E246" s="66">
        <f t="shared" si="14"/>
        <v>-2.7654867256643456E-4</v>
      </c>
      <c r="F246" s="67">
        <f t="shared" si="15"/>
        <v>2.246976660503688E-6</v>
      </c>
      <c r="H246" s="2"/>
    </row>
    <row r="247" spans="3:14" ht="15.75" x14ac:dyDescent="0.3">
      <c r="C247" s="2">
        <v>45267</v>
      </c>
      <c r="D247">
        <v>177.95</v>
      </c>
      <c r="E247" s="66">
        <f t="shared" si="14"/>
        <v>-1.5491009681881107E-2</v>
      </c>
      <c r="F247" s="67">
        <f t="shared" si="15"/>
        <v>2.7933950753014511E-4</v>
      </c>
      <c r="H247" s="2"/>
    </row>
    <row r="248" spans="3:14" ht="15.75" x14ac:dyDescent="0.3">
      <c r="C248" s="2">
        <v>45268</v>
      </c>
      <c r="D248">
        <v>179.1</v>
      </c>
      <c r="E248" s="66">
        <f t="shared" si="14"/>
        <v>6.4624894633324992E-3</v>
      </c>
      <c r="F248" s="67">
        <f t="shared" si="15"/>
        <v>2.7458084749286291E-5</v>
      </c>
      <c r="H248" s="2"/>
    </row>
    <row r="249" spans="3:14" ht="15.75" x14ac:dyDescent="0.3">
      <c r="C249" s="2">
        <v>45271</v>
      </c>
      <c r="D249">
        <v>179.75</v>
      </c>
      <c r="E249" s="66">
        <f t="shared" si="14"/>
        <v>3.6292573981016041E-3</v>
      </c>
      <c r="F249" s="67">
        <f t="shared" si="15"/>
        <v>5.7927545416610406E-6</v>
      </c>
      <c r="H249" s="2"/>
    </row>
    <row r="250" spans="3:14" ht="15.75" x14ac:dyDescent="0.3">
      <c r="C250" s="2">
        <v>45272</v>
      </c>
      <c r="D250">
        <v>177.25</v>
      </c>
      <c r="E250" s="66">
        <f t="shared" si="14"/>
        <v>-1.3908205841446475E-2</v>
      </c>
      <c r="F250" s="67">
        <f t="shared" si="15"/>
        <v>2.2893654068274611E-4</v>
      </c>
      <c r="H250" s="2"/>
      <c r="J250" s="4"/>
    </row>
    <row r="251" spans="3:14" ht="15.75" x14ac:dyDescent="0.3">
      <c r="C251" s="2">
        <v>45273</v>
      </c>
      <c r="D251">
        <v>178.3</v>
      </c>
      <c r="E251" s="66">
        <f t="shared" si="14"/>
        <v>5.9238363892808454E-3</v>
      </c>
      <c r="F251" s="67">
        <f t="shared" si="15"/>
        <v>2.2103097837154382E-5</v>
      </c>
      <c r="H251" s="2"/>
      <c r="N251" s="3"/>
    </row>
    <row r="252" spans="3:14" ht="15.75" x14ac:dyDescent="0.3">
      <c r="C252" s="2">
        <v>45274</v>
      </c>
      <c r="D252">
        <v>178.05</v>
      </c>
      <c r="E252" s="66">
        <f t="shared" si="14"/>
        <v>-1.4021312394839613E-3</v>
      </c>
      <c r="F252" s="67">
        <f t="shared" si="15"/>
        <v>6.8883910347622596E-6</v>
      </c>
      <c r="H252" s="2"/>
      <c r="N252" s="1"/>
    </row>
    <row r="253" spans="3:14" ht="15.75" x14ac:dyDescent="0.3">
      <c r="C253" s="2">
        <v>45275</v>
      </c>
      <c r="D253">
        <v>179.7</v>
      </c>
      <c r="E253" s="66">
        <f t="shared" si="14"/>
        <v>9.2670598146586958E-3</v>
      </c>
      <c r="F253" s="67">
        <f t="shared" si="15"/>
        <v>6.471585633471434E-5</v>
      </c>
      <c r="H253" s="2"/>
    </row>
    <row r="254" spans="3:14" ht="15.75" x14ac:dyDescent="0.3">
      <c r="C254" s="2">
        <v>45278</v>
      </c>
      <c r="D254">
        <v>177</v>
      </c>
      <c r="E254" s="66">
        <f t="shared" si="14"/>
        <v>-1.5025041736226985E-2</v>
      </c>
      <c r="F254" s="67">
        <f t="shared" si="15"/>
        <v>2.6398076703997557E-4</v>
      </c>
      <c r="H254" s="2"/>
    </row>
    <row r="255" spans="3:14" ht="15.75" x14ac:dyDescent="0.3">
      <c r="C255" s="2">
        <v>45279</v>
      </c>
      <c r="D255">
        <v>178.85</v>
      </c>
      <c r="E255" s="66">
        <f t="shared" si="14"/>
        <v>1.0451977401130019E-2</v>
      </c>
      <c r="F255" s="67">
        <f t="shared" si="15"/>
        <v>8.51843014067658E-5</v>
      </c>
      <c r="H255" s="2"/>
    </row>
    <row r="256" spans="3:14" ht="15.75" x14ac:dyDescent="0.3">
      <c r="C256" s="2">
        <v>45280</v>
      </c>
      <c r="D256">
        <v>177.7</v>
      </c>
      <c r="E256" s="66">
        <f t="shared" si="14"/>
        <v>-6.4299692479732329E-3</v>
      </c>
      <c r="F256" s="67">
        <f t="shared" si="15"/>
        <v>5.85594164090948E-5</v>
      </c>
      <c r="H256" s="2"/>
    </row>
    <row r="257" spans="3:14" ht="15.75" x14ac:dyDescent="0.3">
      <c r="C257" s="2">
        <v>45281</v>
      </c>
      <c r="D257">
        <v>176.25</v>
      </c>
      <c r="E257" s="66">
        <f t="shared" ref="E257:E260" si="16">+(D257/D256)-1</f>
        <v>-8.1598199212155054E-3</v>
      </c>
      <c r="F257" s="67">
        <f t="shared" si="15"/>
        <v>8.8026861441481801E-5</v>
      </c>
    </row>
    <row r="258" spans="3:14" ht="15.75" x14ac:dyDescent="0.3">
      <c r="C258" s="2">
        <v>45282</v>
      </c>
      <c r="D258">
        <v>177.15</v>
      </c>
      <c r="E258" s="66">
        <f t="shared" si="16"/>
        <v>5.106382978723456E-3</v>
      </c>
      <c r="F258" s="67">
        <f t="shared" si="15"/>
        <v>1.5084988136130843E-5</v>
      </c>
    </row>
    <row r="259" spans="3:14" ht="15.75" x14ac:dyDescent="0.3">
      <c r="C259" s="2">
        <v>45287</v>
      </c>
      <c r="D259">
        <v>180</v>
      </c>
      <c r="E259" s="66">
        <f t="shared" si="16"/>
        <v>1.608806096528359E-2</v>
      </c>
      <c r="F259" s="67">
        <f t="shared" si="15"/>
        <v>2.2098659128087656E-4</v>
      </c>
      <c r="N259" s="1"/>
    </row>
    <row r="260" spans="3:14" ht="15.75" x14ac:dyDescent="0.3">
      <c r="C260" s="68">
        <v>45288</v>
      </c>
      <c r="D260" s="69">
        <v>179.45</v>
      </c>
      <c r="E260" s="70">
        <f t="shared" si="16"/>
        <v>-3.0555555555555891E-3</v>
      </c>
      <c r="F260" s="71">
        <f>+(E260-$D$262)^2</f>
        <v>1.8301273428116777E-5</v>
      </c>
    </row>
    <row r="261" spans="3:14" ht="15.75" x14ac:dyDescent="0.3">
      <c r="C261" s="5"/>
      <c r="D261" s="5"/>
      <c r="E261" t="s">
        <v>23</v>
      </c>
      <c r="F261" s="37">
        <f>SUM(F10:F260)</f>
        <v>6.5536899309188254E-2</v>
      </c>
      <c r="I261" s="11"/>
    </row>
    <row r="262" spans="3:14" ht="15.75" x14ac:dyDescent="0.3">
      <c r="C262" s="5" t="s">
        <v>24</v>
      </c>
      <c r="D262" s="9">
        <f>AVERAGE(E10:E260)</f>
        <v>1.2224432088337577E-3</v>
      </c>
      <c r="E262" s="5" t="s">
        <v>13</v>
      </c>
      <c r="F262" s="5">
        <f>COUNT(F10:F260)</f>
        <v>251</v>
      </c>
    </row>
    <row r="263" spans="3:14" ht="15.75" x14ac:dyDescent="0.3">
      <c r="C263" s="5"/>
      <c r="D263" s="5"/>
      <c r="E263" s="5" t="s">
        <v>2</v>
      </c>
      <c r="F263" s="10">
        <f>+(F261/(F262-1))^0.5</f>
        <v>1.6190972708171457E-2</v>
      </c>
    </row>
    <row r="264" spans="3:14" ht="15.75" x14ac:dyDescent="0.3">
      <c r="C264" s="5"/>
      <c r="D264" s="5"/>
      <c r="E264" s="5" t="s">
        <v>14</v>
      </c>
      <c r="F264" s="10">
        <f>_xlfn.STDEV.S(E10:E260)</f>
        <v>1.6190972708171467E-2</v>
      </c>
    </row>
    <row r="265" spans="3:14" ht="15.75" x14ac:dyDescent="0.3">
      <c r="C265" s="5"/>
      <c r="D265" s="5"/>
      <c r="E265" s="5"/>
      <c r="F265" s="5"/>
      <c r="H265" s="12"/>
    </row>
    <row r="266" spans="3:14" ht="15.75" x14ac:dyDescent="0.3">
      <c r="C266" s="5"/>
      <c r="D266" s="5"/>
      <c r="E266" s="5"/>
      <c r="F266" s="10"/>
      <c r="H266" s="12"/>
    </row>
    <row r="267" spans="3:14" ht="15.75" x14ac:dyDescent="0.3">
      <c r="C267" s="5"/>
      <c r="D267" s="5"/>
      <c r="E267" s="5"/>
      <c r="F267" s="5"/>
      <c r="H267" s="12"/>
      <c r="I267" s="3"/>
    </row>
    <row r="268" spans="3:14" ht="15.75" x14ac:dyDescent="0.3">
      <c r="C268" s="5"/>
      <c r="D268" s="5"/>
      <c r="E268" s="5"/>
      <c r="F268" s="5"/>
    </row>
    <row r="269" spans="3:14" ht="15.75" x14ac:dyDescent="0.3">
      <c r="C269" s="5"/>
      <c r="D269" s="5"/>
      <c r="E269" s="5"/>
      <c r="F269" s="5"/>
    </row>
    <row r="270" spans="3:14" ht="15.75" x14ac:dyDescent="0.3">
      <c r="C270" s="5"/>
      <c r="D270" s="5"/>
      <c r="E270" s="5"/>
      <c r="F270" s="5"/>
    </row>
    <row r="271" spans="3:14" ht="15.75" x14ac:dyDescent="0.3">
      <c r="C271" s="5"/>
      <c r="D271" s="5"/>
      <c r="E271" s="5"/>
      <c r="F271" s="5"/>
    </row>
    <row r="272" spans="3:14" ht="15.75" x14ac:dyDescent="0.3">
      <c r="C272" s="5"/>
      <c r="D272" s="5"/>
      <c r="E272" s="5"/>
      <c r="F272" s="5"/>
    </row>
    <row r="273" spans="3:6" ht="15.75" x14ac:dyDescent="0.3">
      <c r="C273" s="5"/>
      <c r="D273" s="5"/>
      <c r="E273" s="5"/>
      <c r="F273" s="5"/>
    </row>
    <row r="274" spans="3:6" ht="15.75" x14ac:dyDescent="0.3">
      <c r="C274" s="5"/>
      <c r="D274" s="5"/>
      <c r="E274" s="5"/>
      <c r="F274" s="5"/>
    </row>
    <row r="275" spans="3:6" ht="15.75" x14ac:dyDescent="0.3">
      <c r="C275" s="5"/>
      <c r="D275" s="5"/>
      <c r="E275" s="5"/>
      <c r="F275" s="5"/>
    </row>
    <row r="276" spans="3:6" ht="15.75" x14ac:dyDescent="0.3">
      <c r="C276" s="5"/>
      <c r="D276" s="5"/>
      <c r="E276" s="5"/>
      <c r="F276" s="5"/>
    </row>
    <row r="277" spans="3:6" ht="15.75" x14ac:dyDescent="0.3">
      <c r="C277" s="5"/>
      <c r="D277" s="5"/>
      <c r="E277" s="5"/>
      <c r="F277" s="5"/>
    </row>
    <row r="278" spans="3:6" ht="15.75" x14ac:dyDescent="0.3">
      <c r="C278" s="5"/>
      <c r="D278" s="5"/>
      <c r="E278" s="5"/>
      <c r="F278" s="5"/>
    </row>
    <row r="279" spans="3:6" ht="15.75" x14ac:dyDescent="0.3">
      <c r="C279" s="5"/>
      <c r="D279" s="5"/>
      <c r="E279" s="5"/>
      <c r="F279" s="5"/>
    </row>
    <row r="280" spans="3:6" ht="15.75" x14ac:dyDescent="0.3">
      <c r="C280" s="5"/>
      <c r="D280" s="5"/>
      <c r="E280" s="5"/>
      <c r="F280" s="5"/>
    </row>
    <row r="281" spans="3:6" ht="15.75" x14ac:dyDescent="0.3">
      <c r="C281" s="5"/>
      <c r="D281" s="5"/>
      <c r="E281" s="5"/>
      <c r="F281" s="5"/>
    </row>
    <row r="282" spans="3:6" ht="15.75" x14ac:dyDescent="0.3">
      <c r="C282" s="5"/>
      <c r="D282" s="5"/>
      <c r="E282" s="5"/>
      <c r="F282" s="5"/>
    </row>
    <row r="283" spans="3:6" ht="15.75" x14ac:dyDescent="0.3">
      <c r="C283" s="5"/>
      <c r="D283" s="5"/>
      <c r="E283" s="5"/>
      <c r="F283" s="5"/>
    </row>
    <row r="284" spans="3:6" ht="15.75" x14ac:dyDescent="0.3">
      <c r="C284" s="5"/>
      <c r="D284" s="5"/>
      <c r="E284" s="5"/>
      <c r="F284" s="5"/>
    </row>
    <row r="285" spans="3:6" ht="15.75" x14ac:dyDescent="0.3">
      <c r="C285" s="5"/>
      <c r="D285" s="5"/>
      <c r="E285" s="5"/>
      <c r="F285" s="5"/>
    </row>
  </sheetData>
  <sortState xmlns:xlrd2="http://schemas.microsoft.com/office/spreadsheetml/2017/richdata2" ref="H6:I256">
    <sortCondition ref="H6:H256"/>
  </sortState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>
              <from>
                <xdr:col>5</xdr:col>
                <xdr:colOff>47625</xdr:colOff>
                <xdr:row>4</xdr:row>
                <xdr:rowOff>152400</xdr:rowOff>
              </from>
              <to>
                <xdr:col>6</xdr:col>
                <xdr:colOff>19050</xdr:colOff>
                <xdr:row>5</xdr:row>
                <xdr:rowOff>171450</xdr:rowOff>
              </to>
            </anchor>
          </objectPr>
        </oleObject>
      </mc:Choice>
      <mc:Fallback>
        <oleObject progId="Equation.3" shapeId="8193" r:id="rId4"/>
      </mc:Fallback>
    </mc:AlternateContent>
    <mc:AlternateContent xmlns:mc="http://schemas.openxmlformats.org/markup-compatibility/2006">
      <mc:Choice Requires="x14">
        <oleObject progId="Equation.3" shapeId="8194" r:id="rId6">
          <objectPr defaultSize="0" autoPict="0" r:id="rId7">
            <anchor moveWithCells="1">
              <from>
                <xdr:col>17</xdr:col>
                <xdr:colOff>47625</xdr:colOff>
                <xdr:row>3</xdr:row>
                <xdr:rowOff>152400</xdr:rowOff>
              </from>
              <to>
                <xdr:col>17</xdr:col>
                <xdr:colOff>609600</xdr:colOff>
                <xdr:row>4</xdr:row>
                <xdr:rowOff>180975</xdr:rowOff>
              </to>
            </anchor>
          </objectPr>
        </oleObject>
      </mc:Choice>
      <mc:Fallback>
        <oleObject progId="Equation.3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F187"/>
  <sheetViews>
    <sheetView workbookViewId="0">
      <selection activeCell="E23" sqref="E23"/>
    </sheetView>
  </sheetViews>
  <sheetFormatPr defaultRowHeight="15" x14ac:dyDescent="0.25"/>
  <sheetData>
    <row r="5" spans="3:6" x14ac:dyDescent="0.25">
      <c r="D5">
        <v>0.85</v>
      </c>
      <c r="E5">
        <v>0.94</v>
      </c>
      <c r="F5">
        <v>0.98</v>
      </c>
    </row>
    <row r="7" spans="3:6" x14ac:dyDescent="0.25">
      <c r="D7" s="12" t="s">
        <v>22</v>
      </c>
      <c r="E7" s="12" t="s">
        <v>19</v>
      </c>
      <c r="F7" s="12" t="s">
        <v>20</v>
      </c>
    </row>
    <row r="8" spans="3:6" x14ac:dyDescent="0.25">
      <c r="C8">
        <v>1</v>
      </c>
      <c r="D8" s="13">
        <f>+(1-$D$5)*$D$5^(C8-1)</f>
        <v>0.15000000000000002</v>
      </c>
      <c r="E8" s="13">
        <f>+(1-$E$5)*$E$5^(C8-1)</f>
        <v>6.0000000000000053E-2</v>
      </c>
      <c r="F8" s="13">
        <f>+(1-$F$5)*$F$5^(C8-1)</f>
        <v>2.0000000000000018E-2</v>
      </c>
    </row>
    <row r="9" spans="3:6" x14ac:dyDescent="0.25">
      <c r="C9">
        <f>+C8+1</f>
        <v>2</v>
      </c>
      <c r="D9" s="13">
        <f t="shared" ref="D9:D72" si="0">+(1-$D$5)*$D$5^(C9-1)</f>
        <v>0.1275</v>
      </c>
      <c r="E9" s="13">
        <f t="shared" ref="E9:E72" si="1">+(1-$E$5)*$E$5^(C9-1)</f>
        <v>5.6400000000000047E-2</v>
      </c>
      <c r="F9" s="13">
        <f t="shared" ref="F9:F72" si="2">+(1-$F$5)*$F$5^(C9-1)</f>
        <v>1.9600000000000017E-2</v>
      </c>
    </row>
    <row r="10" spans="3:6" x14ac:dyDescent="0.25">
      <c r="C10">
        <f t="shared" ref="C10:C73" si="3">+C9+1</f>
        <v>3</v>
      </c>
      <c r="D10" s="13">
        <f t="shared" si="0"/>
        <v>0.108375</v>
      </c>
      <c r="E10" s="13">
        <f t="shared" si="1"/>
        <v>5.3016000000000042E-2</v>
      </c>
      <c r="F10" s="13">
        <f t="shared" si="2"/>
        <v>1.9208000000000017E-2</v>
      </c>
    </row>
    <row r="11" spans="3:6" x14ac:dyDescent="0.25">
      <c r="C11">
        <f t="shared" si="3"/>
        <v>4</v>
      </c>
      <c r="D11" s="13">
        <f t="shared" si="0"/>
        <v>9.2118749999999999E-2</v>
      </c>
      <c r="E11" s="13">
        <f t="shared" si="1"/>
        <v>4.9835040000000039E-2</v>
      </c>
      <c r="F11" s="13">
        <f t="shared" si="2"/>
        <v>1.8823840000000015E-2</v>
      </c>
    </row>
    <row r="12" spans="3:6" x14ac:dyDescent="0.25">
      <c r="C12">
        <f t="shared" si="3"/>
        <v>5</v>
      </c>
      <c r="D12" s="13">
        <f t="shared" si="0"/>
        <v>7.8300937500000001E-2</v>
      </c>
      <c r="E12" s="13">
        <f t="shared" si="1"/>
        <v>4.6844937600000039E-2</v>
      </c>
      <c r="F12" s="13">
        <f t="shared" si="2"/>
        <v>1.8447363200000014E-2</v>
      </c>
    </row>
    <row r="13" spans="3:6" x14ac:dyDescent="0.25">
      <c r="C13">
        <f t="shared" si="3"/>
        <v>6</v>
      </c>
      <c r="D13" s="13">
        <f t="shared" si="0"/>
        <v>6.655579687499999E-2</v>
      </c>
      <c r="E13" s="13">
        <f t="shared" si="1"/>
        <v>4.4034241344000032E-2</v>
      </c>
      <c r="F13" s="13">
        <f t="shared" si="2"/>
        <v>1.8078415936000014E-2</v>
      </c>
    </row>
    <row r="14" spans="3:6" x14ac:dyDescent="0.25">
      <c r="C14">
        <f t="shared" si="3"/>
        <v>7</v>
      </c>
      <c r="D14" s="13">
        <f t="shared" si="0"/>
        <v>5.6572427343749988E-2</v>
      </c>
      <c r="E14" s="13">
        <f t="shared" si="1"/>
        <v>4.1392186863360034E-2</v>
      </c>
      <c r="F14" s="13">
        <f t="shared" si="2"/>
        <v>1.7716847617280013E-2</v>
      </c>
    </row>
    <row r="15" spans="3:6" x14ac:dyDescent="0.25">
      <c r="C15">
        <f t="shared" si="3"/>
        <v>8</v>
      </c>
      <c r="D15" s="13">
        <f t="shared" si="0"/>
        <v>4.8086563242187484E-2</v>
      </c>
      <c r="E15" s="13">
        <f t="shared" si="1"/>
        <v>3.8908655651558426E-2</v>
      </c>
      <c r="F15" s="13">
        <f t="shared" si="2"/>
        <v>1.7362510664934411E-2</v>
      </c>
    </row>
    <row r="16" spans="3:6" x14ac:dyDescent="0.25">
      <c r="C16">
        <f t="shared" si="3"/>
        <v>9</v>
      </c>
      <c r="D16" s="13">
        <f t="shared" si="0"/>
        <v>4.0873578755859369E-2</v>
      </c>
      <c r="E16" s="13">
        <f t="shared" si="1"/>
        <v>3.6574136312464922E-2</v>
      </c>
      <c r="F16" s="13">
        <f t="shared" si="2"/>
        <v>1.7015260451635723E-2</v>
      </c>
    </row>
    <row r="17" spans="3:6" x14ac:dyDescent="0.25">
      <c r="C17">
        <f t="shared" si="3"/>
        <v>10</v>
      </c>
      <c r="D17" s="13">
        <f t="shared" si="0"/>
        <v>3.4742541942480464E-2</v>
      </c>
      <c r="E17" s="13">
        <f t="shared" si="1"/>
        <v>3.4379688133717022E-2</v>
      </c>
      <c r="F17" s="13">
        <f t="shared" si="2"/>
        <v>1.6674955242603009E-2</v>
      </c>
    </row>
    <row r="18" spans="3:6" x14ac:dyDescent="0.25">
      <c r="C18">
        <f t="shared" si="3"/>
        <v>11</v>
      </c>
      <c r="D18" s="13">
        <f t="shared" si="0"/>
        <v>2.953116065110839E-2</v>
      </c>
      <c r="E18" s="13">
        <f t="shared" si="1"/>
        <v>3.2316906845694007E-2</v>
      </c>
      <c r="F18" s="13">
        <f t="shared" si="2"/>
        <v>1.6341456137750947E-2</v>
      </c>
    </row>
    <row r="19" spans="3:6" x14ac:dyDescent="0.25">
      <c r="C19">
        <f t="shared" si="3"/>
        <v>12</v>
      </c>
      <c r="D19" s="13">
        <f t="shared" si="0"/>
        <v>2.5101486553442128E-2</v>
      </c>
      <c r="E19" s="13">
        <f t="shared" si="1"/>
        <v>3.0377892434952362E-2</v>
      </c>
      <c r="F19" s="13">
        <f t="shared" si="2"/>
        <v>1.6014627014995928E-2</v>
      </c>
    </row>
    <row r="20" spans="3:6" x14ac:dyDescent="0.25">
      <c r="C20">
        <f t="shared" si="3"/>
        <v>13</v>
      </c>
      <c r="D20" s="13">
        <f t="shared" si="0"/>
        <v>2.1336263570425808E-2</v>
      </c>
      <c r="E20" s="13">
        <f t="shared" si="1"/>
        <v>2.8555218888855222E-2</v>
      </c>
      <c r="F20" s="13">
        <f t="shared" si="2"/>
        <v>1.5694334474696009E-2</v>
      </c>
    </row>
    <row r="21" spans="3:6" x14ac:dyDescent="0.25">
      <c r="C21">
        <f t="shared" si="3"/>
        <v>14</v>
      </c>
      <c r="D21" s="13">
        <f t="shared" si="0"/>
        <v>1.8135824034861938E-2</v>
      </c>
      <c r="E21" s="13">
        <f t="shared" si="1"/>
        <v>2.6841905755523907E-2</v>
      </c>
      <c r="F21" s="13">
        <f t="shared" si="2"/>
        <v>1.5380447785202088E-2</v>
      </c>
    </row>
    <row r="22" spans="3:6" x14ac:dyDescent="0.25">
      <c r="C22">
        <f t="shared" si="3"/>
        <v>15</v>
      </c>
      <c r="D22" s="13">
        <f t="shared" si="0"/>
        <v>1.5415450429632646E-2</v>
      </c>
      <c r="E22" s="13">
        <f t="shared" si="1"/>
        <v>2.5231391410192476E-2</v>
      </c>
      <c r="F22" s="13">
        <f t="shared" si="2"/>
        <v>1.5072838829498045E-2</v>
      </c>
    </row>
    <row r="23" spans="3:6" x14ac:dyDescent="0.25">
      <c r="C23">
        <f t="shared" si="3"/>
        <v>16</v>
      </c>
      <c r="D23" s="13">
        <f t="shared" si="0"/>
        <v>1.3103132865187746E-2</v>
      </c>
      <c r="E23" s="13">
        <f t="shared" si="1"/>
        <v>2.3717507925580923E-2</v>
      </c>
      <c r="F23" s="13">
        <f t="shared" si="2"/>
        <v>1.4771382052908084E-2</v>
      </c>
    </row>
    <row r="24" spans="3:6" x14ac:dyDescent="0.25">
      <c r="C24">
        <f t="shared" si="3"/>
        <v>17</v>
      </c>
      <c r="D24" s="13">
        <f t="shared" si="0"/>
        <v>1.1137662935409586E-2</v>
      </c>
      <c r="E24" s="13">
        <f t="shared" si="1"/>
        <v>2.229445745004607E-2</v>
      </c>
      <c r="F24" s="13">
        <f t="shared" si="2"/>
        <v>1.4475954411849923E-2</v>
      </c>
    </row>
    <row r="25" spans="3:6" x14ac:dyDescent="0.25">
      <c r="C25">
        <f t="shared" si="3"/>
        <v>18</v>
      </c>
      <c r="D25" s="13">
        <f t="shared" si="0"/>
        <v>9.4670134950981481E-3</v>
      </c>
      <c r="E25" s="13">
        <f t="shared" si="1"/>
        <v>2.0956790003043305E-2</v>
      </c>
      <c r="F25" s="13">
        <f t="shared" si="2"/>
        <v>1.4186435323612924E-2</v>
      </c>
    </row>
    <row r="26" spans="3:6" x14ac:dyDescent="0.25">
      <c r="C26">
        <f t="shared" si="3"/>
        <v>19</v>
      </c>
      <c r="D26" s="13">
        <f t="shared" si="0"/>
        <v>8.0469614708334261E-3</v>
      </c>
      <c r="E26" s="13">
        <f t="shared" si="1"/>
        <v>1.9699382602860707E-2</v>
      </c>
      <c r="F26" s="13">
        <f t="shared" si="2"/>
        <v>1.3902706617140664E-2</v>
      </c>
    </row>
    <row r="27" spans="3:6" x14ac:dyDescent="0.25">
      <c r="C27">
        <f t="shared" si="3"/>
        <v>20</v>
      </c>
      <c r="D27" s="13">
        <f t="shared" si="0"/>
        <v>6.8399172502084113E-3</v>
      </c>
      <c r="E27" s="13">
        <f t="shared" si="1"/>
        <v>1.851741964668906E-2</v>
      </c>
      <c r="F27" s="13">
        <f t="shared" si="2"/>
        <v>1.362465248479785E-2</v>
      </c>
    </row>
    <row r="28" spans="3:6" x14ac:dyDescent="0.25">
      <c r="C28">
        <f t="shared" si="3"/>
        <v>21</v>
      </c>
      <c r="D28" s="13">
        <f t="shared" si="0"/>
        <v>5.8139296626771499E-3</v>
      </c>
      <c r="E28" s="13">
        <f t="shared" si="1"/>
        <v>1.7406374467887717E-2</v>
      </c>
      <c r="F28" s="13">
        <f t="shared" si="2"/>
        <v>1.3352159435101894E-2</v>
      </c>
    </row>
    <row r="29" spans="3:6" x14ac:dyDescent="0.25">
      <c r="C29">
        <f t="shared" si="3"/>
        <v>22</v>
      </c>
      <c r="D29" s="13">
        <f t="shared" si="0"/>
        <v>4.9418402132755772E-3</v>
      </c>
      <c r="E29" s="13">
        <f t="shared" si="1"/>
        <v>1.6361991999814453E-2</v>
      </c>
      <c r="F29" s="13">
        <f t="shared" si="2"/>
        <v>1.3085116246399856E-2</v>
      </c>
    </row>
    <row r="30" spans="3:6" x14ac:dyDescent="0.25">
      <c r="C30">
        <f t="shared" si="3"/>
        <v>23</v>
      </c>
      <c r="D30" s="13">
        <f t="shared" si="0"/>
        <v>4.2005641812842397E-3</v>
      </c>
      <c r="E30" s="13">
        <f t="shared" si="1"/>
        <v>1.5380272479825588E-2</v>
      </c>
      <c r="F30" s="13">
        <f t="shared" si="2"/>
        <v>1.2823413921471858E-2</v>
      </c>
    </row>
    <row r="31" spans="3:6" x14ac:dyDescent="0.25">
      <c r="C31">
        <f t="shared" si="3"/>
        <v>24</v>
      </c>
      <c r="D31" s="13">
        <f t="shared" si="0"/>
        <v>3.5704795540916034E-3</v>
      </c>
      <c r="E31" s="13">
        <f t="shared" si="1"/>
        <v>1.4457456131036051E-2</v>
      </c>
      <c r="F31" s="13">
        <f t="shared" si="2"/>
        <v>1.2566945643042419E-2</v>
      </c>
    </row>
    <row r="32" spans="3:6" x14ac:dyDescent="0.25">
      <c r="C32">
        <f t="shared" si="3"/>
        <v>25</v>
      </c>
      <c r="D32" s="13">
        <f t="shared" si="0"/>
        <v>3.0349076209778632E-3</v>
      </c>
      <c r="E32" s="13">
        <f t="shared" si="1"/>
        <v>1.3590008763173889E-2</v>
      </c>
      <c r="F32" s="13">
        <f t="shared" si="2"/>
        <v>1.2315606730181571E-2</v>
      </c>
    </row>
    <row r="33" spans="3:6" x14ac:dyDescent="0.25">
      <c r="C33">
        <f t="shared" si="3"/>
        <v>26</v>
      </c>
      <c r="D33" s="13">
        <f t="shared" si="0"/>
        <v>2.5796714778311839E-3</v>
      </c>
      <c r="E33" s="13">
        <f t="shared" si="1"/>
        <v>1.2774608237383455E-2</v>
      </c>
      <c r="F33" s="13">
        <f t="shared" si="2"/>
        <v>1.2069294595577939E-2</v>
      </c>
    </row>
    <row r="34" spans="3:6" x14ac:dyDescent="0.25">
      <c r="C34">
        <f t="shared" si="3"/>
        <v>27</v>
      </c>
      <c r="D34" s="13">
        <f t="shared" si="0"/>
        <v>2.1927207561565059E-3</v>
      </c>
      <c r="E34" s="13">
        <f t="shared" si="1"/>
        <v>1.2008131743140447E-2</v>
      </c>
      <c r="F34" s="13">
        <f t="shared" si="2"/>
        <v>1.182790870366638E-2</v>
      </c>
    </row>
    <row r="35" spans="3:6" x14ac:dyDescent="0.25">
      <c r="C35">
        <f t="shared" si="3"/>
        <v>28</v>
      </c>
      <c r="D35" s="13">
        <f t="shared" si="0"/>
        <v>1.8638126427330301E-3</v>
      </c>
      <c r="E35" s="13">
        <f t="shared" si="1"/>
        <v>1.1287643838552019E-2</v>
      </c>
      <c r="F35" s="13">
        <f t="shared" si="2"/>
        <v>1.159135052959305E-2</v>
      </c>
    </row>
    <row r="36" spans="3:6" x14ac:dyDescent="0.25">
      <c r="C36">
        <f t="shared" si="3"/>
        <v>29</v>
      </c>
      <c r="D36" s="13">
        <f t="shared" si="0"/>
        <v>1.5842407463230754E-3</v>
      </c>
      <c r="E36" s="13">
        <f t="shared" si="1"/>
        <v>1.06103852082389E-2</v>
      </c>
      <c r="F36" s="13">
        <f t="shared" si="2"/>
        <v>1.1359523519001191E-2</v>
      </c>
    </row>
    <row r="37" spans="3:6" x14ac:dyDescent="0.25">
      <c r="C37">
        <f t="shared" si="3"/>
        <v>30</v>
      </c>
      <c r="D37" s="13">
        <f t="shared" si="0"/>
        <v>1.346604634374614E-3</v>
      </c>
      <c r="E37" s="13">
        <f t="shared" si="1"/>
        <v>9.9737620957445639E-3</v>
      </c>
      <c r="F37" s="13">
        <f t="shared" si="2"/>
        <v>1.1132333048621167E-2</v>
      </c>
    </row>
    <row r="38" spans="3:6" x14ac:dyDescent="0.25">
      <c r="C38">
        <f t="shared" si="3"/>
        <v>31</v>
      </c>
      <c r="D38" s="13">
        <f t="shared" si="0"/>
        <v>1.1446139392184218E-3</v>
      </c>
      <c r="E38" s="13">
        <f t="shared" si="1"/>
        <v>9.3753363699998916E-3</v>
      </c>
      <c r="F38" s="13">
        <f t="shared" si="2"/>
        <v>1.0909686387648743E-2</v>
      </c>
    </row>
    <row r="39" spans="3:6" x14ac:dyDescent="0.25">
      <c r="C39">
        <f t="shared" si="3"/>
        <v>32</v>
      </c>
      <c r="D39" s="13">
        <f t="shared" si="0"/>
        <v>9.729218483356583E-4</v>
      </c>
      <c r="E39" s="13">
        <f t="shared" si="1"/>
        <v>8.8128161877998965E-3</v>
      </c>
      <c r="F39" s="13">
        <f t="shared" si="2"/>
        <v>1.0691492659895769E-2</v>
      </c>
    </row>
    <row r="40" spans="3:6" x14ac:dyDescent="0.25">
      <c r="C40">
        <f t="shared" si="3"/>
        <v>33</v>
      </c>
      <c r="D40" s="13">
        <f t="shared" si="0"/>
        <v>8.2698357108530979E-4</v>
      </c>
      <c r="E40" s="13">
        <f t="shared" si="1"/>
        <v>8.2840472165319028E-3</v>
      </c>
      <c r="F40" s="13">
        <f t="shared" si="2"/>
        <v>1.0477662806697851E-2</v>
      </c>
    </row>
    <row r="41" spans="3:6" x14ac:dyDescent="0.25">
      <c r="C41">
        <f t="shared" si="3"/>
        <v>34</v>
      </c>
      <c r="D41" s="13">
        <f t="shared" si="0"/>
        <v>7.0293603542251326E-4</v>
      </c>
      <c r="E41" s="13">
        <f t="shared" si="1"/>
        <v>7.7870043835399898E-3</v>
      </c>
      <c r="F41" s="13">
        <f t="shared" si="2"/>
        <v>1.0268109550563896E-2</v>
      </c>
    </row>
    <row r="42" spans="3:6" x14ac:dyDescent="0.25">
      <c r="C42">
        <f t="shared" si="3"/>
        <v>35</v>
      </c>
      <c r="D42" s="13">
        <f t="shared" si="0"/>
        <v>5.9749563010913628E-4</v>
      </c>
      <c r="E42" s="13">
        <f t="shared" si="1"/>
        <v>7.3197841205275898E-3</v>
      </c>
      <c r="F42" s="13">
        <f t="shared" si="2"/>
        <v>1.0062747359552617E-2</v>
      </c>
    </row>
    <row r="43" spans="3:6" x14ac:dyDescent="0.25">
      <c r="C43">
        <f t="shared" si="3"/>
        <v>36</v>
      </c>
      <c r="D43" s="13">
        <f t="shared" si="0"/>
        <v>5.0787128559276582E-4</v>
      </c>
      <c r="E43" s="13">
        <f t="shared" si="1"/>
        <v>6.8805970732959331E-3</v>
      </c>
      <c r="F43" s="13">
        <f t="shared" si="2"/>
        <v>9.8614924123615645E-3</v>
      </c>
    </row>
    <row r="44" spans="3:6" x14ac:dyDescent="0.25">
      <c r="C44">
        <f t="shared" si="3"/>
        <v>37</v>
      </c>
      <c r="D44" s="13">
        <f t="shared" si="0"/>
        <v>4.3169059275385092E-4</v>
      </c>
      <c r="E44" s="13">
        <f t="shared" si="1"/>
        <v>6.4677612488981779E-3</v>
      </c>
      <c r="F44" s="13">
        <f t="shared" si="2"/>
        <v>9.6642625641143315E-3</v>
      </c>
    </row>
    <row r="45" spans="3:6" x14ac:dyDescent="0.25">
      <c r="C45">
        <f t="shared" si="3"/>
        <v>38</v>
      </c>
      <c r="D45" s="13">
        <f t="shared" si="0"/>
        <v>3.6693700384077325E-4</v>
      </c>
      <c r="E45" s="13">
        <f t="shared" si="1"/>
        <v>6.0796955739642871E-3</v>
      </c>
      <c r="F45" s="13">
        <f t="shared" si="2"/>
        <v>9.4709773128320452E-3</v>
      </c>
    </row>
    <row r="46" spans="3:6" x14ac:dyDescent="0.25">
      <c r="C46">
        <f t="shared" si="3"/>
        <v>39</v>
      </c>
      <c r="D46" s="13">
        <f t="shared" si="0"/>
        <v>3.1189645326465724E-4</v>
      </c>
      <c r="E46" s="13">
        <f t="shared" si="1"/>
        <v>5.7149138395264304E-3</v>
      </c>
      <c r="F46" s="13">
        <f t="shared" si="2"/>
        <v>9.2815577665754032E-3</v>
      </c>
    </row>
    <row r="47" spans="3:6" x14ac:dyDescent="0.25">
      <c r="C47">
        <f t="shared" si="3"/>
        <v>40</v>
      </c>
      <c r="D47" s="13">
        <f t="shared" si="0"/>
        <v>2.6511198527495863E-4</v>
      </c>
      <c r="E47" s="13">
        <f t="shared" si="1"/>
        <v>5.372019009154844E-3</v>
      </c>
      <c r="F47" s="13">
        <f t="shared" si="2"/>
        <v>9.0959266112438947E-3</v>
      </c>
    </row>
    <row r="48" spans="3:6" x14ac:dyDescent="0.25">
      <c r="C48">
        <f t="shared" si="3"/>
        <v>41</v>
      </c>
      <c r="D48" s="13">
        <f t="shared" si="0"/>
        <v>2.2534518748371486E-4</v>
      </c>
      <c r="E48" s="13">
        <f t="shared" si="1"/>
        <v>5.0496978686055535E-3</v>
      </c>
      <c r="F48" s="13">
        <f t="shared" si="2"/>
        <v>8.9140080790190163E-3</v>
      </c>
    </row>
    <row r="49" spans="3:6" x14ac:dyDescent="0.25">
      <c r="C49">
        <f t="shared" si="3"/>
        <v>42</v>
      </c>
      <c r="D49" s="13">
        <f t="shared" si="0"/>
        <v>1.9154340936115762E-4</v>
      </c>
      <c r="E49" s="13">
        <f t="shared" si="1"/>
        <v>4.7467159964892196E-3</v>
      </c>
      <c r="F49" s="13">
        <f t="shared" si="2"/>
        <v>8.7357279174386376E-3</v>
      </c>
    </row>
    <row r="50" spans="3:6" x14ac:dyDescent="0.25">
      <c r="C50">
        <f t="shared" si="3"/>
        <v>43</v>
      </c>
      <c r="D50" s="13">
        <f t="shared" si="0"/>
        <v>1.6281189795698395E-4</v>
      </c>
      <c r="E50" s="13">
        <f t="shared" si="1"/>
        <v>4.4619130366998667E-3</v>
      </c>
      <c r="F50" s="13">
        <f t="shared" si="2"/>
        <v>8.5610133590898647E-3</v>
      </c>
    </row>
    <row r="51" spans="3:6" x14ac:dyDescent="0.25">
      <c r="C51">
        <f t="shared" si="3"/>
        <v>44</v>
      </c>
      <c r="D51" s="13">
        <f t="shared" si="0"/>
        <v>1.3839011326343637E-4</v>
      </c>
      <c r="E51" s="13">
        <f t="shared" si="1"/>
        <v>4.1941982544978747E-3</v>
      </c>
      <c r="F51" s="13">
        <f t="shared" si="2"/>
        <v>8.3897930919080658E-3</v>
      </c>
    </row>
    <row r="52" spans="3:6" x14ac:dyDescent="0.25">
      <c r="C52">
        <f t="shared" si="3"/>
        <v>45</v>
      </c>
      <c r="D52" s="13">
        <f t="shared" si="0"/>
        <v>1.176315962739209E-4</v>
      </c>
      <c r="E52" s="13">
        <f t="shared" si="1"/>
        <v>3.9425463592280023E-3</v>
      </c>
      <c r="F52" s="13">
        <f t="shared" si="2"/>
        <v>8.2219972300699041E-3</v>
      </c>
    </row>
    <row r="53" spans="3:6" x14ac:dyDescent="0.25">
      <c r="C53">
        <f t="shared" si="3"/>
        <v>46</v>
      </c>
      <c r="D53" s="13">
        <f t="shared" si="0"/>
        <v>9.9986856832832754E-5</v>
      </c>
      <c r="E53" s="13">
        <f t="shared" si="1"/>
        <v>3.7059935776743214E-3</v>
      </c>
      <c r="F53" s="13">
        <f t="shared" si="2"/>
        <v>8.0575572854685064E-3</v>
      </c>
    </row>
    <row r="54" spans="3:6" x14ac:dyDescent="0.25">
      <c r="C54">
        <f t="shared" si="3"/>
        <v>47</v>
      </c>
      <c r="D54" s="13">
        <f t="shared" si="0"/>
        <v>8.4988828307907839E-5</v>
      </c>
      <c r="E54" s="13">
        <f t="shared" si="1"/>
        <v>3.4836339630138625E-3</v>
      </c>
      <c r="F54" s="13">
        <f t="shared" si="2"/>
        <v>7.8964061397591365E-3</v>
      </c>
    </row>
    <row r="55" spans="3:6" x14ac:dyDescent="0.25">
      <c r="C55">
        <f t="shared" si="3"/>
        <v>48</v>
      </c>
      <c r="D55" s="13">
        <f t="shared" si="0"/>
        <v>7.2240504061721656E-5</v>
      </c>
      <c r="E55" s="13">
        <f t="shared" si="1"/>
        <v>3.2746159252330302E-3</v>
      </c>
      <c r="F55" s="13">
        <f t="shared" si="2"/>
        <v>7.7384780169639528E-3</v>
      </c>
    </row>
    <row r="56" spans="3:6" x14ac:dyDescent="0.25">
      <c r="C56">
        <f t="shared" si="3"/>
        <v>49</v>
      </c>
      <c r="D56" s="13">
        <f t="shared" si="0"/>
        <v>6.1404428452463419E-5</v>
      </c>
      <c r="E56" s="13">
        <f t="shared" si="1"/>
        <v>3.0781389697190488E-3</v>
      </c>
      <c r="F56" s="13">
        <f t="shared" si="2"/>
        <v>7.5837084566246736E-3</v>
      </c>
    </row>
    <row r="57" spans="3:6" x14ac:dyDescent="0.25">
      <c r="C57">
        <f t="shared" si="3"/>
        <v>50</v>
      </c>
      <c r="D57" s="13">
        <f t="shared" si="0"/>
        <v>5.21937641845939E-5</v>
      </c>
      <c r="E57" s="13">
        <f t="shared" si="1"/>
        <v>2.8934506315359061E-3</v>
      </c>
      <c r="F57" s="13">
        <f t="shared" si="2"/>
        <v>7.4320342874921808E-3</v>
      </c>
    </row>
    <row r="58" spans="3:6" x14ac:dyDescent="0.25">
      <c r="C58">
        <f t="shared" si="3"/>
        <v>51</v>
      </c>
      <c r="D58" s="13">
        <f t="shared" si="0"/>
        <v>4.436469955690482E-5</v>
      </c>
      <c r="E58" s="13">
        <f t="shared" si="1"/>
        <v>2.7198435936437513E-3</v>
      </c>
      <c r="F58" s="13">
        <f t="shared" si="2"/>
        <v>7.2833936017423356E-3</v>
      </c>
    </row>
    <row r="59" spans="3:6" x14ac:dyDescent="0.25">
      <c r="C59">
        <f t="shared" si="3"/>
        <v>52</v>
      </c>
      <c r="D59" s="13">
        <f t="shared" si="0"/>
        <v>3.7709994623369093E-5</v>
      </c>
      <c r="E59" s="13">
        <f t="shared" si="1"/>
        <v>2.5566529780251257E-3</v>
      </c>
      <c r="F59" s="13">
        <f t="shared" si="2"/>
        <v>7.1377257297074899E-3</v>
      </c>
    </row>
    <row r="60" spans="3:6" x14ac:dyDescent="0.25">
      <c r="C60">
        <f t="shared" si="3"/>
        <v>53</v>
      </c>
      <c r="D60" s="13">
        <f t="shared" si="0"/>
        <v>3.2053495429863725E-5</v>
      </c>
      <c r="E60" s="13">
        <f t="shared" si="1"/>
        <v>2.4032537993436188E-3</v>
      </c>
      <c r="F60" s="13">
        <f t="shared" si="2"/>
        <v>6.9949712151133395E-3</v>
      </c>
    </row>
    <row r="61" spans="3:6" x14ac:dyDescent="0.25">
      <c r="C61">
        <f t="shared" si="3"/>
        <v>54</v>
      </c>
      <c r="D61" s="13">
        <f t="shared" si="0"/>
        <v>2.7245471115384166E-5</v>
      </c>
      <c r="E61" s="13">
        <f t="shared" si="1"/>
        <v>2.2590585713830012E-3</v>
      </c>
      <c r="F61" s="13">
        <f t="shared" si="2"/>
        <v>6.8550717908110728E-3</v>
      </c>
    </row>
    <row r="62" spans="3:6" x14ac:dyDescent="0.25">
      <c r="C62">
        <f t="shared" si="3"/>
        <v>55</v>
      </c>
      <c r="D62" s="13">
        <f t="shared" si="0"/>
        <v>2.3158650448076538E-5</v>
      </c>
      <c r="E62" s="13">
        <f t="shared" si="1"/>
        <v>2.1235150571000212E-3</v>
      </c>
      <c r="F62" s="13">
        <f t="shared" si="2"/>
        <v>6.7179703549948514E-3</v>
      </c>
    </row>
    <row r="63" spans="3:6" x14ac:dyDescent="0.25">
      <c r="C63">
        <f t="shared" si="3"/>
        <v>56</v>
      </c>
      <c r="D63" s="13">
        <f t="shared" si="0"/>
        <v>1.9684852880865056E-5</v>
      </c>
      <c r="E63" s="13">
        <f t="shared" si="1"/>
        <v>1.99610415367402E-3</v>
      </c>
      <c r="F63" s="13">
        <f t="shared" si="2"/>
        <v>6.5836109478949537E-3</v>
      </c>
    </row>
    <row r="64" spans="3:6" x14ac:dyDescent="0.25">
      <c r="C64">
        <f t="shared" si="3"/>
        <v>57</v>
      </c>
      <c r="D64" s="13">
        <f t="shared" si="0"/>
        <v>1.6732124948735296E-5</v>
      </c>
      <c r="E64" s="13">
        <f t="shared" si="1"/>
        <v>1.8763379044535789E-3</v>
      </c>
      <c r="F64" s="13">
        <f t="shared" si="2"/>
        <v>6.4519387289370548E-3</v>
      </c>
    </row>
    <row r="65" spans="3:6" x14ac:dyDescent="0.25">
      <c r="C65">
        <f t="shared" si="3"/>
        <v>58</v>
      </c>
      <c r="D65" s="13">
        <f t="shared" si="0"/>
        <v>1.4222306206425003E-5</v>
      </c>
      <c r="E65" s="13">
        <f t="shared" si="1"/>
        <v>1.7637576301863642E-3</v>
      </c>
      <c r="F65" s="13">
        <f t="shared" si="2"/>
        <v>6.3228999543583127E-3</v>
      </c>
    </row>
    <row r="66" spans="3:6" x14ac:dyDescent="0.25">
      <c r="C66">
        <f t="shared" si="3"/>
        <v>59</v>
      </c>
      <c r="D66" s="13">
        <f t="shared" si="0"/>
        <v>1.2088960275461252E-5</v>
      </c>
      <c r="E66" s="13">
        <f t="shared" si="1"/>
        <v>1.6579321723751823E-3</v>
      </c>
      <c r="F66" s="13">
        <f t="shared" si="2"/>
        <v>6.1964419552711465E-3</v>
      </c>
    </row>
    <row r="67" spans="3:6" x14ac:dyDescent="0.25">
      <c r="C67">
        <f t="shared" si="3"/>
        <v>60</v>
      </c>
      <c r="D67" s="13">
        <f t="shared" si="0"/>
        <v>1.0275616234142064E-5</v>
      </c>
      <c r="E67" s="13">
        <f t="shared" si="1"/>
        <v>1.5584562420326712E-3</v>
      </c>
      <c r="F67" s="13">
        <f t="shared" si="2"/>
        <v>6.0725131161657227E-3</v>
      </c>
    </row>
    <row r="68" spans="3:6" x14ac:dyDescent="0.25">
      <c r="C68">
        <f t="shared" si="3"/>
        <v>61</v>
      </c>
      <c r="D68" s="13">
        <f t="shared" si="0"/>
        <v>8.734273799020753E-6</v>
      </c>
      <c r="E68" s="13">
        <f t="shared" si="1"/>
        <v>1.464948867510711E-3</v>
      </c>
      <c r="F68" s="13">
        <f t="shared" si="2"/>
        <v>5.9510628538424083E-3</v>
      </c>
    </row>
    <row r="69" spans="3:6" x14ac:dyDescent="0.25">
      <c r="C69">
        <f t="shared" si="3"/>
        <v>62</v>
      </c>
      <c r="D69" s="13">
        <f t="shared" si="0"/>
        <v>7.4241327291676399E-6</v>
      </c>
      <c r="E69" s="13">
        <f t="shared" si="1"/>
        <v>1.3770519354600679E-3</v>
      </c>
      <c r="F69" s="13">
        <f t="shared" si="2"/>
        <v>5.8320415967655602E-3</v>
      </c>
    </row>
    <row r="70" spans="3:6" x14ac:dyDescent="0.25">
      <c r="C70">
        <f t="shared" si="3"/>
        <v>63</v>
      </c>
      <c r="D70" s="13">
        <f t="shared" si="0"/>
        <v>6.3105128197924942E-6</v>
      </c>
      <c r="E70" s="13">
        <f t="shared" si="1"/>
        <v>1.2944288193324643E-3</v>
      </c>
      <c r="F70" s="13">
        <f t="shared" si="2"/>
        <v>5.7154007648302493E-3</v>
      </c>
    </row>
    <row r="71" spans="3:6" x14ac:dyDescent="0.25">
      <c r="C71">
        <f t="shared" si="3"/>
        <v>64</v>
      </c>
      <c r="D71" s="13">
        <f t="shared" si="0"/>
        <v>5.3639358968236178E-6</v>
      </c>
      <c r="E71" s="13">
        <f t="shared" si="1"/>
        <v>1.2167630901725162E-3</v>
      </c>
      <c r="F71" s="13">
        <f t="shared" si="2"/>
        <v>5.6010927495336428E-3</v>
      </c>
    </row>
    <row r="72" spans="3:6" x14ac:dyDescent="0.25">
      <c r="C72">
        <f t="shared" si="3"/>
        <v>65</v>
      </c>
      <c r="D72" s="13">
        <f t="shared" si="0"/>
        <v>4.5593455123000763E-6</v>
      </c>
      <c r="E72" s="13">
        <f t="shared" si="1"/>
        <v>1.1437573047621654E-3</v>
      </c>
      <c r="F72" s="13">
        <f t="shared" si="2"/>
        <v>5.4890708945429705E-3</v>
      </c>
    </row>
    <row r="73" spans="3:6" x14ac:dyDescent="0.25">
      <c r="C73">
        <f t="shared" si="3"/>
        <v>66</v>
      </c>
      <c r="D73" s="13">
        <f t="shared" ref="D73:D136" si="4">+(1-$D$5)*$D$5^(C73-1)</f>
        <v>3.8754436854550652E-6</v>
      </c>
      <c r="E73" s="13">
        <f t="shared" ref="E73:E136" si="5">+(1-$E$5)*$E$5^(C73-1)</f>
        <v>1.0751318664764353E-3</v>
      </c>
      <c r="F73" s="13">
        <f t="shared" ref="F73:F136" si="6">+(1-$F$5)*$F$5^(C73-1)</f>
        <v>5.3792894766521108E-3</v>
      </c>
    </row>
    <row r="74" spans="3:6" x14ac:dyDescent="0.25">
      <c r="C74">
        <f t="shared" ref="C74:C137" si="7">+C73+1</f>
        <v>67</v>
      </c>
      <c r="D74" s="13">
        <f t="shared" si="4"/>
        <v>3.2941271326368054E-6</v>
      </c>
      <c r="E74" s="13">
        <f t="shared" si="5"/>
        <v>1.0106239544878492E-3</v>
      </c>
      <c r="F74" s="13">
        <f t="shared" si="6"/>
        <v>5.2717036871190682E-3</v>
      </c>
    </row>
    <row r="75" spans="3:6" x14ac:dyDescent="0.25">
      <c r="C75">
        <f t="shared" si="7"/>
        <v>68</v>
      </c>
      <c r="D75" s="13">
        <f t="shared" si="4"/>
        <v>2.800008062741284E-6</v>
      </c>
      <c r="E75" s="13">
        <f t="shared" si="5"/>
        <v>9.4998651721857818E-4</v>
      </c>
      <c r="F75" s="13">
        <f t="shared" si="6"/>
        <v>5.1662696133766874E-3</v>
      </c>
    </row>
    <row r="76" spans="3:6" x14ac:dyDescent="0.25">
      <c r="C76">
        <f t="shared" si="7"/>
        <v>69</v>
      </c>
      <c r="D76" s="13">
        <f t="shared" si="4"/>
        <v>2.3800068533300911E-6</v>
      </c>
      <c r="E76" s="13">
        <f t="shared" si="5"/>
        <v>8.9298732618546355E-4</v>
      </c>
      <c r="F76" s="13">
        <f t="shared" si="6"/>
        <v>5.0629442211091533E-3</v>
      </c>
    </row>
    <row r="77" spans="3:6" x14ac:dyDescent="0.25">
      <c r="C77">
        <f t="shared" si="7"/>
        <v>70</v>
      </c>
      <c r="D77" s="13">
        <f t="shared" si="4"/>
        <v>2.0230058253305777E-6</v>
      </c>
      <c r="E77" s="13">
        <f t="shared" si="5"/>
        <v>8.3940808661433564E-4</v>
      </c>
      <c r="F77" s="13">
        <f t="shared" si="6"/>
        <v>4.9616853366869695E-3</v>
      </c>
    </row>
    <row r="78" spans="3:6" x14ac:dyDescent="0.25">
      <c r="C78">
        <f t="shared" si="7"/>
        <v>71</v>
      </c>
      <c r="D78" s="13">
        <f t="shared" si="4"/>
        <v>1.7195549515309907E-6</v>
      </c>
      <c r="E78" s="13">
        <f t="shared" si="5"/>
        <v>7.8904360141747551E-4</v>
      </c>
      <c r="F78" s="13">
        <f t="shared" si="6"/>
        <v>4.8624516299532296E-3</v>
      </c>
    </row>
    <row r="79" spans="3:6" x14ac:dyDescent="0.25">
      <c r="C79">
        <f t="shared" si="7"/>
        <v>72</v>
      </c>
      <c r="D79" s="13">
        <f t="shared" si="4"/>
        <v>1.4616217088013422E-6</v>
      </c>
      <c r="E79" s="13">
        <f t="shared" si="5"/>
        <v>7.4170098533242696E-4</v>
      </c>
      <c r="F79" s="13">
        <f t="shared" si="6"/>
        <v>4.7652025973541658E-3</v>
      </c>
    </row>
    <row r="80" spans="3:6" x14ac:dyDescent="0.25">
      <c r="C80">
        <f t="shared" si="7"/>
        <v>73</v>
      </c>
      <c r="D80" s="13">
        <f t="shared" si="4"/>
        <v>1.2423784524811409E-6</v>
      </c>
      <c r="E80" s="13">
        <f t="shared" si="5"/>
        <v>6.9719892621248139E-4</v>
      </c>
      <c r="F80" s="13">
        <f t="shared" si="6"/>
        <v>4.6698985454070819E-3</v>
      </c>
    </row>
    <row r="81" spans="3:6" x14ac:dyDescent="0.25">
      <c r="C81">
        <f t="shared" si="7"/>
        <v>74</v>
      </c>
      <c r="D81" s="13">
        <f t="shared" si="4"/>
        <v>1.0560216846089697E-6</v>
      </c>
      <c r="E81" s="13">
        <f t="shared" si="5"/>
        <v>6.5536699063973235E-4</v>
      </c>
      <c r="F81" s="13">
        <f t="shared" si="6"/>
        <v>4.5765005744989404E-3</v>
      </c>
    </row>
    <row r="82" spans="3:6" x14ac:dyDescent="0.25">
      <c r="C82">
        <f t="shared" si="7"/>
        <v>75</v>
      </c>
      <c r="D82" s="13">
        <f t="shared" si="4"/>
        <v>8.9761843191762418E-7</v>
      </c>
      <c r="E82" s="13">
        <f t="shared" si="5"/>
        <v>6.1604497120134845E-4</v>
      </c>
      <c r="F82" s="13">
        <f t="shared" si="6"/>
        <v>4.4849705630089611E-3</v>
      </c>
    </row>
    <row r="83" spans="3:6" x14ac:dyDescent="0.25">
      <c r="C83">
        <f t="shared" si="7"/>
        <v>76</v>
      </c>
      <c r="D83" s="13">
        <f t="shared" si="4"/>
        <v>7.6297566712998046E-7</v>
      </c>
      <c r="E83" s="13">
        <f t="shared" si="5"/>
        <v>5.7908227292926759E-4</v>
      </c>
      <c r="F83" s="13">
        <f t="shared" si="6"/>
        <v>4.395271151748782E-3</v>
      </c>
    </row>
    <row r="84" spans="3:6" x14ac:dyDescent="0.25">
      <c r="C84">
        <f t="shared" si="7"/>
        <v>77</v>
      </c>
      <c r="D84" s="13">
        <f t="shared" si="4"/>
        <v>6.4852931706048351E-7</v>
      </c>
      <c r="E84" s="13">
        <f t="shared" si="5"/>
        <v>5.4433733655351161E-4</v>
      </c>
      <c r="F84" s="13">
        <f t="shared" si="6"/>
        <v>4.3073657287138059E-3</v>
      </c>
    </row>
    <row r="85" spans="3:6" x14ac:dyDescent="0.25">
      <c r="C85">
        <f t="shared" si="7"/>
        <v>78</v>
      </c>
      <c r="D85" s="13">
        <f t="shared" si="4"/>
        <v>5.5124991950141083E-7</v>
      </c>
      <c r="E85" s="13">
        <f t="shared" si="5"/>
        <v>5.116770963603008E-4</v>
      </c>
      <c r="F85" s="13">
        <f t="shared" si="6"/>
        <v>4.2212184141395296E-3</v>
      </c>
    </row>
    <row r="86" spans="3:6" x14ac:dyDescent="0.25">
      <c r="C86">
        <f t="shared" si="7"/>
        <v>79</v>
      </c>
      <c r="D86" s="13">
        <f t="shared" si="4"/>
        <v>4.6856243157619918E-7</v>
      </c>
      <c r="E86" s="13">
        <f t="shared" si="5"/>
        <v>4.8097647057868283E-4</v>
      </c>
      <c r="F86" s="13">
        <f t="shared" si="6"/>
        <v>4.1367940458567395E-3</v>
      </c>
    </row>
    <row r="87" spans="3:6" x14ac:dyDescent="0.25">
      <c r="C87">
        <f t="shared" si="7"/>
        <v>80</v>
      </c>
      <c r="D87" s="13">
        <f t="shared" si="4"/>
        <v>3.9827806683976923E-7</v>
      </c>
      <c r="E87" s="13">
        <f t="shared" si="5"/>
        <v>4.5211788234396176E-4</v>
      </c>
      <c r="F87" s="13">
        <f t="shared" si="6"/>
        <v>4.0540581649396046E-3</v>
      </c>
    </row>
    <row r="88" spans="3:6" x14ac:dyDescent="0.25">
      <c r="C88">
        <f t="shared" si="7"/>
        <v>81</v>
      </c>
      <c r="D88" s="13">
        <f t="shared" si="4"/>
        <v>3.3853635681380393E-7</v>
      </c>
      <c r="E88" s="13">
        <f t="shared" si="5"/>
        <v>4.2499080940332408E-4</v>
      </c>
      <c r="F88" s="13">
        <f t="shared" si="6"/>
        <v>3.9729770016408116E-3</v>
      </c>
    </row>
    <row r="89" spans="3:6" x14ac:dyDescent="0.25">
      <c r="C89">
        <f t="shared" si="7"/>
        <v>82</v>
      </c>
      <c r="D89" s="13">
        <f t="shared" si="4"/>
        <v>2.8775590329173328E-7</v>
      </c>
      <c r="E89" s="13">
        <f t="shared" si="5"/>
        <v>3.9949136083912467E-4</v>
      </c>
      <c r="F89" s="13">
        <f t="shared" si="6"/>
        <v>3.8935174616079962E-3</v>
      </c>
    </row>
    <row r="90" spans="3:6" x14ac:dyDescent="0.25">
      <c r="C90">
        <f t="shared" si="7"/>
        <v>83</v>
      </c>
      <c r="D90" s="13">
        <f t="shared" si="4"/>
        <v>2.4459251779797335E-7</v>
      </c>
      <c r="E90" s="13">
        <f t="shared" si="5"/>
        <v>3.7552187918877714E-4</v>
      </c>
      <c r="F90" s="13">
        <f t="shared" si="6"/>
        <v>3.8156471123758358E-3</v>
      </c>
    </row>
    <row r="91" spans="3:6" x14ac:dyDescent="0.25">
      <c r="C91">
        <f t="shared" si="7"/>
        <v>84</v>
      </c>
      <c r="D91" s="13">
        <f t="shared" si="4"/>
        <v>2.0790364012827731E-7</v>
      </c>
      <c r="E91" s="13">
        <f t="shared" si="5"/>
        <v>3.5299056643745051E-4</v>
      </c>
      <c r="F91" s="13">
        <f t="shared" si="6"/>
        <v>3.739334170128319E-3</v>
      </c>
    </row>
    <row r="92" spans="3:6" x14ac:dyDescent="0.25">
      <c r="C92">
        <f t="shared" si="7"/>
        <v>85</v>
      </c>
      <c r="D92" s="13">
        <f t="shared" si="4"/>
        <v>1.7671809410903572E-7</v>
      </c>
      <c r="E92" s="13">
        <f t="shared" si="5"/>
        <v>3.3181113245120349E-4</v>
      </c>
      <c r="F92" s="13">
        <f t="shared" si="6"/>
        <v>3.6645474867257528E-3</v>
      </c>
    </row>
    <row r="93" spans="3:6" x14ac:dyDescent="0.25">
      <c r="C93">
        <f t="shared" si="7"/>
        <v>86</v>
      </c>
      <c r="D93" s="13">
        <f t="shared" si="4"/>
        <v>1.5021037999268036E-7</v>
      </c>
      <c r="E93" s="13">
        <f t="shared" si="5"/>
        <v>3.119024645041312E-4</v>
      </c>
      <c r="F93" s="13">
        <f t="shared" si="6"/>
        <v>3.5912565369912372E-3</v>
      </c>
    </row>
    <row r="94" spans="3:6" x14ac:dyDescent="0.25">
      <c r="C94">
        <f t="shared" si="7"/>
        <v>87</v>
      </c>
      <c r="D94" s="13">
        <f t="shared" si="4"/>
        <v>1.2767882299377829E-7</v>
      </c>
      <c r="E94" s="13">
        <f t="shared" si="5"/>
        <v>2.9318831663388339E-4</v>
      </c>
      <c r="F94" s="13">
        <f t="shared" si="6"/>
        <v>3.5194314062514122E-3</v>
      </c>
    </row>
    <row r="95" spans="3:6" x14ac:dyDescent="0.25">
      <c r="C95">
        <f t="shared" si="7"/>
        <v>88</v>
      </c>
      <c r="D95" s="13">
        <f t="shared" si="4"/>
        <v>1.0852699954471152E-7</v>
      </c>
      <c r="E95" s="13">
        <f t="shared" si="5"/>
        <v>2.7559701763585034E-4</v>
      </c>
      <c r="F95" s="13">
        <f t="shared" si="6"/>
        <v>3.4490427781263843E-3</v>
      </c>
    </row>
    <row r="96" spans="3:6" x14ac:dyDescent="0.25">
      <c r="C96">
        <f t="shared" si="7"/>
        <v>89</v>
      </c>
      <c r="D96" s="13">
        <f t="shared" si="4"/>
        <v>9.2247949613004805E-8</v>
      </c>
      <c r="E96" s="13">
        <f t="shared" si="5"/>
        <v>2.5906119657769937E-4</v>
      </c>
      <c r="F96" s="13">
        <f t="shared" si="6"/>
        <v>3.3800619225638562E-3</v>
      </c>
    </row>
    <row r="97" spans="3:6" x14ac:dyDescent="0.25">
      <c r="C97">
        <f t="shared" si="7"/>
        <v>90</v>
      </c>
      <c r="D97" s="13">
        <f t="shared" si="4"/>
        <v>7.8410757171054074E-8</v>
      </c>
      <c r="E97" s="13">
        <f t="shared" si="5"/>
        <v>2.4351752478303737E-4</v>
      </c>
      <c r="F97" s="13">
        <f t="shared" si="6"/>
        <v>3.3124606841125788E-3</v>
      </c>
    </row>
    <row r="98" spans="3:6" x14ac:dyDescent="0.25">
      <c r="C98">
        <f t="shared" si="7"/>
        <v>91</v>
      </c>
      <c r="D98" s="13">
        <f t="shared" si="4"/>
        <v>6.6649143595395969E-8</v>
      </c>
      <c r="E98" s="13">
        <f t="shared" si="5"/>
        <v>2.2890647329605515E-4</v>
      </c>
      <c r="F98" s="13">
        <f t="shared" si="6"/>
        <v>3.2462114704303277E-3</v>
      </c>
    </row>
    <row r="99" spans="3:6" x14ac:dyDescent="0.25">
      <c r="C99">
        <f t="shared" si="7"/>
        <v>92</v>
      </c>
      <c r="D99" s="13">
        <f t="shared" si="4"/>
        <v>5.6651772056086568E-8</v>
      </c>
      <c r="E99" s="13">
        <f t="shared" si="5"/>
        <v>2.1517208489829181E-4</v>
      </c>
      <c r="F99" s="13">
        <f t="shared" si="6"/>
        <v>3.1812872410217205E-3</v>
      </c>
    </row>
    <row r="100" spans="3:6" x14ac:dyDescent="0.25">
      <c r="C100">
        <f t="shared" si="7"/>
        <v>93</v>
      </c>
      <c r="D100" s="13">
        <f t="shared" si="4"/>
        <v>4.8154006247673576E-8</v>
      </c>
      <c r="E100" s="13">
        <f t="shared" si="5"/>
        <v>2.0226175980439434E-4</v>
      </c>
      <c r="F100" s="13">
        <f t="shared" si="6"/>
        <v>3.1176614962012861E-3</v>
      </c>
    </row>
    <row r="101" spans="3:6" x14ac:dyDescent="0.25">
      <c r="C101">
        <f t="shared" si="7"/>
        <v>94</v>
      </c>
      <c r="D101" s="13">
        <f t="shared" si="4"/>
        <v>4.0930905310522534E-8</v>
      </c>
      <c r="E101" s="13">
        <f t="shared" si="5"/>
        <v>1.9012605421613062E-4</v>
      </c>
      <c r="F101" s="13">
        <f t="shared" si="6"/>
        <v>3.0553082662772603E-3</v>
      </c>
    </row>
    <row r="102" spans="3:6" x14ac:dyDescent="0.25">
      <c r="C102">
        <f t="shared" si="7"/>
        <v>95</v>
      </c>
      <c r="D102" s="13">
        <f t="shared" si="4"/>
        <v>3.4791269513944163E-8</v>
      </c>
      <c r="E102" s="13">
        <f t="shared" si="5"/>
        <v>1.7871849096316283E-4</v>
      </c>
      <c r="F102" s="13">
        <f t="shared" si="6"/>
        <v>2.9942021009517149E-3</v>
      </c>
    </row>
    <row r="103" spans="3:6" x14ac:dyDescent="0.25">
      <c r="C103">
        <f t="shared" si="7"/>
        <v>96</v>
      </c>
      <c r="D103" s="13">
        <f t="shared" si="4"/>
        <v>2.9572579086852529E-8</v>
      </c>
      <c r="E103" s="13">
        <f t="shared" si="5"/>
        <v>1.6799538150537305E-4</v>
      </c>
      <c r="F103" s="13">
        <f t="shared" si="6"/>
        <v>2.9343180589326803E-3</v>
      </c>
    </row>
    <row r="104" spans="3:6" x14ac:dyDescent="0.25">
      <c r="C104">
        <f t="shared" si="7"/>
        <v>97</v>
      </c>
      <c r="D104" s="13">
        <f t="shared" si="4"/>
        <v>2.5136692223824654E-8</v>
      </c>
      <c r="E104" s="13">
        <f t="shared" si="5"/>
        <v>1.5791565861505066E-4</v>
      </c>
      <c r="F104" s="13">
        <f t="shared" si="6"/>
        <v>2.8756316977540269E-3</v>
      </c>
    </row>
    <row r="105" spans="3:6" x14ac:dyDescent="0.25">
      <c r="C105">
        <f t="shared" si="7"/>
        <v>98</v>
      </c>
      <c r="D105" s="13">
        <f t="shared" si="4"/>
        <v>2.1366188390250953E-8</v>
      </c>
      <c r="E105" s="13">
        <f t="shared" si="5"/>
        <v>1.4844071909814763E-4</v>
      </c>
      <c r="F105" s="13">
        <f t="shared" si="6"/>
        <v>2.8181190637989466E-3</v>
      </c>
    </row>
    <row r="106" spans="3:6" x14ac:dyDescent="0.25">
      <c r="C106">
        <f t="shared" si="7"/>
        <v>99</v>
      </c>
      <c r="D106" s="13">
        <f t="shared" si="4"/>
        <v>1.8161260131713312E-8</v>
      </c>
      <c r="E106" s="13">
        <f t="shared" si="5"/>
        <v>1.3953427595225873E-4</v>
      </c>
      <c r="F106" s="13">
        <f t="shared" si="6"/>
        <v>2.7617566825229676E-3</v>
      </c>
    </row>
    <row r="107" spans="3:6" x14ac:dyDescent="0.25">
      <c r="C107">
        <f t="shared" si="7"/>
        <v>100</v>
      </c>
      <c r="D107" s="13">
        <f t="shared" si="4"/>
        <v>1.5437071111956312E-8</v>
      </c>
      <c r="E107" s="13">
        <f t="shared" si="5"/>
        <v>1.3116221939512321E-4</v>
      </c>
      <c r="F107" s="13">
        <f t="shared" si="6"/>
        <v>2.7065215488725077E-3</v>
      </c>
    </row>
    <row r="108" spans="3:6" x14ac:dyDescent="0.25">
      <c r="C108">
        <f t="shared" si="7"/>
        <v>101</v>
      </c>
      <c r="D108" s="13">
        <f t="shared" si="4"/>
        <v>1.3121510445162866E-8</v>
      </c>
      <c r="E108" s="13">
        <f t="shared" si="5"/>
        <v>1.2329248623141583E-4</v>
      </c>
      <c r="F108" s="13">
        <f t="shared" si="6"/>
        <v>2.652391117895057E-3</v>
      </c>
    </row>
    <row r="109" spans="3:6" x14ac:dyDescent="0.25">
      <c r="C109">
        <f t="shared" si="7"/>
        <v>102</v>
      </c>
      <c r="D109" s="13">
        <f t="shared" si="4"/>
        <v>1.1153283878388436E-8</v>
      </c>
      <c r="E109" s="13">
        <f t="shared" si="5"/>
        <v>1.1589493705753087E-4</v>
      </c>
      <c r="F109" s="13">
        <f t="shared" si="6"/>
        <v>2.599343295537156E-3</v>
      </c>
    </row>
    <row r="110" spans="3:6" x14ac:dyDescent="0.25">
      <c r="C110">
        <f t="shared" si="7"/>
        <v>103</v>
      </c>
      <c r="D110" s="13">
        <f t="shared" si="4"/>
        <v>9.4802912966301685E-9</v>
      </c>
      <c r="E110" s="13">
        <f t="shared" si="5"/>
        <v>1.0894124083407902E-4</v>
      </c>
      <c r="F110" s="13">
        <f t="shared" si="6"/>
        <v>2.5473564296264128E-3</v>
      </c>
    </row>
    <row r="111" spans="3:6" x14ac:dyDescent="0.25">
      <c r="C111">
        <f t="shared" si="7"/>
        <v>104</v>
      </c>
      <c r="D111" s="13">
        <f t="shared" si="4"/>
        <v>8.0582476021356426E-9</v>
      </c>
      <c r="E111" s="13">
        <f t="shared" si="5"/>
        <v>1.0240476638403427E-4</v>
      </c>
      <c r="F111" s="13">
        <f t="shared" si="6"/>
        <v>2.4964093010338847E-3</v>
      </c>
    </row>
    <row r="112" spans="3:6" x14ac:dyDescent="0.25">
      <c r="C112">
        <f t="shared" si="7"/>
        <v>105</v>
      </c>
      <c r="D112" s="13">
        <f t="shared" si="4"/>
        <v>6.8495104618152969E-9</v>
      </c>
      <c r="E112" s="13">
        <f t="shared" si="5"/>
        <v>9.6260480400992224E-5</v>
      </c>
      <c r="F112" s="13">
        <f t="shared" si="6"/>
        <v>2.4464811150132068E-3</v>
      </c>
    </row>
    <row r="113" spans="3:6" x14ac:dyDescent="0.25">
      <c r="C113">
        <f t="shared" si="7"/>
        <v>106</v>
      </c>
      <c r="D113" s="13">
        <f t="shared" si="4"/>
        <v>5.8220838925430026E-9</v>
      </c>
      <c r="E113" s="13">
        <f t="shared" si="5"/>
        <v>9.0484851576932691E-5</v>
      </c>
      <c r="F113" s="13">
        <f t="shared" si="6"/>
        <v>2.3975514927129429E-3</v>
      </c>
    </row>
    <row r="114" spans="3:6" x14ac:dyDescent="0.25">
      <c r="C114">
        <f t="shared" si="7"/>
        <v>107</v>
      </c>
      <c r="D114" s="13">
        <f t="shared" si="4"/>
        <v>4.9487713086615514E-9</v>
      </c>
      <c r="E114" s="13">
        <f t="shared" si="5"/>
        <v>8.5055760482316732E-5</v>
      </c>
      <c r="F114" s="13">
        <f t="shared" si="6"/>
        <v>2.349600462858684E-3</v>
      </c>
    </row>
    <row r="115" spans="3:6" x14ac:dyDescent="0.25">
      <c r="C115">
        <f t="shared" si="7"/>
        <v>108</v>
      </c>
      <c r="D115" s="13">
        <f t="shared" si="4"/>
        <v>4.2064556123623187E-9</v>
      </c>
      <c r="E115" s="13">
        <f t="shared" si="5"/>
        <v>7.9952414853377721E-5</v>
      </c>
      <c r="F115" s="13">
        <f t="shared" si="6"/>
        <v>2.3026084536015103E-3</v>
      </c>
    </row>
    <row r="116" spans="3:6" x14ac:dyDescent="0.25">
      <c r="C116">
        <f t="shared" si="7"/>
        <v>109</v>
      </c>
      <c r="D116" s="13">
        <f t="shared" si="4"/>
        <v>3.5754872705079704E-9</v>
      </c>
      <c r="E116" s="13">
        <f t="shared" si="5"/>
        <v>7.5155269962175059E-5</v>
      </c>
      <c r="F116" s="13">
        <f t="shared" si="6"/>
        <v>2.2565562845294797E-3</v>
      </c>
    </row>
    <row r="117" spans="3:6" x14ac:dyDescent="0.25">
      <c r="C117">
        <f t="shared" si="7"/>
        <v>110</v>
      </c>
      <c r="D117" s="13">
        <f t="shared" si="4"/>
        <v>3.0391641799317746E-9</v>
      </c>
      <c r="E117" s="13">
        <f t="shared" si="5"/>
        <v>7.0645953764444537E-5</v>
      </c>
      <c r="F117" s="13">
        <f t="shared" si="6"/>
        <v>2.2114251588388899E-3</v>
      </c>
    </row>
    <row r="118" spans="3:6" x14ac:dyDescent="0.25">
      <c r="C118">
        <f t="shared" si="7"/>
        <v>111</v>
      </c>
      <c r="D118" s="13">
        <f t="shared" si="4"/>
        <v>2.5832895529420084E-9</v>
      </c>
      <c r="E118" s="13">
        <f t="shared" si="5"/>
        <v>6.6407196538577869E-5</v>
      </c>
      <c r="F118" s="13">
        <f t="shared" si="6"/>
        <v>2.1671966556621124E-3</v>
      </c>
    </row>
    <row r="119" spans="3:6" x14ac:dyDescent="0.25">
      <c r="C119">
        <f t="shared" si="7"/>
        <v>112</v>
      </c>
      <c r="D119" s="13">
        <f t="shared" si="4"/>
        <v>2.1957961200007071E-9</v>
      </c>
      <c r="E119" s="13">
        <f t="shared" si="5"/>
        <v>6.2422764746263202E-5</v>
      </c>
      <c r="F119" s="13">
        <f t="shared" si="6"/>
        <v>2.12385272254887E-3</v>
      </c>
    </row>
    <row r="120" spans="3:6" x14ac:dyDescent="0.25">
      <c r="C120">
        <f t="shared" si="7"/>
        <v>113</v>
      </c>
      <c r="D120" s="13">
        <f t="shared" si="4"/>
        <v>1.8664267020006012E-9</v>
      </c>
      <c r="E120" s="13">
        <f t="shared" si="5"/>
        <v>5.8677398861487405E-5</v>
      </c>
      <c r="F120" s="13">
        <f t="shared" si="6"/>
        <v>2.0813756680978924E-3</v>
      </c>
    </row>
    <row r="121" spans="3:6" x14ac:dyDescent="0.25">
      <c r="C121">
        <f t="shared" si="7"/>
        <v>114</v>
      </c>
      <c r="D121" s="13">
        <f t="shared" si="4"/>
        <v>1.5864626967005109E-9</v>
      </c>
      <c r="E121" s="13">
        <f t="shared" si="5"/>
        <v>5.5156754929798164E-5</v>
      </c>
      <c r="F121" s="13">
        <f t="shared" si="6"/>
        <v>2.0397481547359351E-3</v>
      </c>
    </row>
    <row r="122" spans="3:6" x14ac:dyDescent="0.25">
      <c r="C122">
        <f t="shared" si="7"/>
        <v>115</v>
      </c>
      <c r="D122" s="13">
        <f t="shared" si="4"/>
        <v>1.3484932921954345E-9</v>
      </c>
      <c r="E122" s="13">
        <f t="shared" si="5"/>
        <v>5.1847349634010275E-5</v>
      </c>
      <c r="F122" s="13">
        <f t="shared" si="6"/>
        <v>1.9989531916412158E-3</v>
      </c>
    </row>
    <row r="123" spans="3:6" x14ac:dyDescent="0.25">
      <c r="C123">
        <f t="shared" si="7"/>
        <v>116</v>
      </c>
      <c r="D123" s="13">
        <f t="shared" si="4"/>
        <v>1.1462192983661191E-9</v>
      </c>
      <c r="E123" s="13">
        <f t="shared" si="5"/>
        <v>4.8736508655969648E-5</v>
      </c>
      <c r="F123" s="13">
        <f t="shared" si="6"/>
        <v>1.9589741278083915E-3</v>
      </c>
    </row>
    <row r="124" spans="3:6" x14ac:dyDescent="0.25">
      <c r="C124">
        <f t="shared" si="7"/>
        <v>117</v>
      </c>
      <c r="D124" s="13">
        <f t="shared" si="4"/>
        <v>9.7428640361120115E-10</v>
      </c>
      <c r="E124" s="13">
        <f t="shared" si="5"/>
        <v>4.5812318136611477E-5</v>
      </c>
      <c r="F124" s="13">
        <f t="shared" si="6"/>
        <v>1.9197946452522239E-3</v>
      </c>
    </row>
    <row r="125" spans="3:6" x14ac:dyDescent="0.25">
      <c r="C125">
        <f t="shared" si="7"/>
        <v>118</v>
      </c>
      <c r="D125" s="13">
        <f t="shared" si="4"/>
        <v>8.2814344306952096E-10</v>
      </c>
      <c r="E125" s="13">
        <f t="shared" si="5"/>
        <v>4.3063579048414778E-5</v>
      </c>
      <c r="F125" s="13">
        <f t="shared" si="6"/>
        <v>1.8813987523471792E-3</v>
      </c>
    </row>
    <row r="126" spans="3:6" x14ac:dyDescent="0.25">
      <c r="C126">
        <f t="shared" si="7"/>
        <v>119</v>
      </c>
      <c r="D126" s="13">
        <f t="shared" si="4"/>
        <v>7.0392192660909271E-10</v>
      </c>
      <c r="E126" s="13">
        <f t="shared" si="5"/>
        <v>4.0479764305509896E-5</v>
      </c>
      <c r="F126" s="13">
        <f t="shared" si="6"/>
        <v>1.8437707773002357E-3</v>
      </c>
    </row>
    <row r="127" spans="3:6" x14ac:dyDescent="0.25">
      <c r="C127">
        <f t="shared" si="7"/>
        <v>120</v>
      </c>
      <c r="D127" s="13">
        <f t="shared" si="4"/>
        <v>5.9833363761772875E-10</v>
      </c>
      <c r="E127" s="13">
        <f t="shared" si="5"/>
        <v>3.80509784471793E-5</v>
      </c>
      <c r="F127" s="13">
        <f t="shared" si="6"/>
        <v>1.8068953617542307E-3</v>
      </c>
    </row>
    <row r="128" spans="3:6" x14ac:dyDescent="0.25">
      <c r="C128">
        <f t="shared" si="7"/>
        <v>121</v>
      </c>
      <c r="D128" s="13">
        <f t="shared" si="4"/>
        <v>5.0858359197506947E-10</v>
      </c>
      <c r="E128" s="13">
        <f t="shared" si="5"/>
        <v>3.576791974034855E-5</v>
      </c>
      <c r="F128" s="13">
        <f t="shared" si="6"/>
        <v>1.770757454519146E-3</v>
      </c>
    </row>
    <row r="129" spans="3:6" x14ac:dyDescent="0.25">
      <c r="C129">
        <f t="shared" si="7"/>
        <v>122</v>
      </c>
      <c r="D129" s="13">
        <f t="shared" si="4"/>
        <v>4.3229605317880906E-10</v>
      </c>
      <c r="E129" s="13">
        <f t="shared" si="5"/>
        <v>3.3621844555927636E-5</v>
      </c>
      <c r="F129" s="13">
        <f t="shared" si="6"/>
        <v>1.735342305428763E-3</v>
      </c>
    </row>
    <row r="130" spans="3:6" x14ac:dyDescent="0.25">
      <c r="C130">
        <f t="shared" si="7"/>
        <v>123</v>
      </c>
      <c r="D130" s="13">
        <f t="shared" si="4"/>
        <v>3.6745164520198768E-10</v>
      </c>
      <c r="E130" s="13">
        <f t="shared" si="5"/>
        <v>3.1604533882571972E-5</v>
      </c>
      <c r="F130" s="13">
        <f t="shared" si="6"/>
        <v>1.7006354593201878E-3</v>
      </c>
    </row>
    <row r="131" spans="3:6" x14ac:dyDescent="0.25">
      <c r="C131">
        <f t="shared" si="7"/>
        <v>124</v>
      </c>
      <c r="D131" s="13">
        <f t="shared" si="4"/>
        <v>3.123338984216895E-10</v>
      </c>
      <c r="E131" s="13">
        <f t="shared" si="5"/>
        <v>2.9708261849617656E-5</v>
      </c>
      <c r="F131" s="13">
        <f t="shared" si="6"/>
        <v>1.6666227501337838E-3</v>
      </c>
    </row>
    <row r="132" spans="3:6" x14ac:dyDescent="0.25">
      <c r="C132">
        <f t="shared" si="7"/>
        <v>125</v>
      </c>
      <c r="D132" s="13">
        <f t="shared" si="4"/>
        <v>2.6548381365843602E-10</v>
      </c>
      <c r="E132" s="13">
        <f t="shared" si="5"/>
        <v>2.7925766138640598E-5</v>
      </c>
      <c r="F132" s="13">
        <f t="shared" si="6"/>
        <v>1.6332902951311081E-3</v>
      </c>
    </row>
    <row r="133" spans="3:6" x14ac:dyDescent="0.25">
      <c r="C133">
        <f t="shared" si="7"/>
        <v>126</v>
      </c>
      <c r="D133" s="13">
        <f t="shared" si="4"/>
        <v>2.2566124160967064E-10</v>
      </c>
      <c r="E133" s="13">
        <f t="shared" si="5"/>
        <v>2.6250220170322154E-5</v>
      </c>
      <c r="F133" s="13">
        <f t="shared" si="6"/>
        <v>1.6006244892284858E-3</v>
      </c>
    </row>
    <row r="134" spans="3:6" x14ac:dyDescent="0.25">
      <c r="C134">
        <f t="shared" si="7"/>
        <v>127</v>
      </c>
      <c r="D134" s="13">
        <f t="shared" si="4"/>
        <v>1.9181205536822003E-10</v>
      </c>
      <c r="E134" s="13">
        <f t="shared" si="5"/>
        <v>2.467520696010283E-5</v>
      </c>
      <c r="F134" s="13">
        <f t="shared" si="6"/>
        <v>1.5686119994439162E-3</v>
      </c>
    </row>
    <row r="135" spans="3:6" x14ac:dyDescent="0.25">
      <c r="C135">
        <f t="shared" si="7"/>
        <v>128</v>
      </c>
      <c r="D135" s="13">
        <f t="shared" si="4"/>
        <v>1.6304024706298697E-10</v>
      </c>
      <c r="E135" s="13">
        <f t="shared" si="5"/>
        <v>2.3194694542496658E-5</v>
      </c>
      <c r="F135" s="13">
        <f t="shared" si="6"/>
        <v>1.5372397594550376E-3</v>
      </c>
    </row>
    <row r="136" spans="3:6" x14ac:dyDescent="0.25">
      <c r="C136">
        <f t="shared" si="7"/>
        <v>129</v>
      </c>
      <c r="D136" s="13">
        <f t="shared" si="4"/>
        <v>1.3858421000353895E-10</v>
      </c>
      <c r="E136" s="13">
        <f t="shared" si="5"/>
        <v>2.1803012869946859E-5</v>
      </c>
      <c r="F136" s="13">
        <f t="shared" si="6"/>
        <v>1.506494964265937E-3</v>
      </c>
    </row>
    <row r="137" spans="3:6" x14ac:dyDescent="0.25">
      <c r="C137">
        <f t="shared" si="7"/>
        <v>130</v>
      </c>
      <c r="D137" s="13">
        <f t="shared" ref="D137:D187" si="8">+(1-$D$5)*$D$5^(C137-1)</f>
        <v>1.1779657850300812E-10</v>
      </c>
      <c r="E137" s="13">
        <f t="shared" ref="E137:E187" si="9">+(1-$E$5)*$E$5^(C137-1)</f>
        <v>2.0494832097750048E-5</v>
      </c>
      <c r="F137" s="13">
        <f t="shared" ref="F137:F187" si="10">+(1-$F$5)*$F$5^(C137-1)</f>
        <v>1.476365064980618E-3</v>
      </c>
    </row>
    <row r="138" spans="3:6" x14ac:dyDescent="0.25">
      <c r="C138">
        <f t="shared" ref="C138:C145" si="11">+C137+1</f>
        <v>131</v>
      </c>
      <c r="D138" s="13">
        <f t="shared" si="8"/>
        <v>1.0012709172755689E-10</v>
      </c>
      <c r="E138" s="13">
        <f t="shared" si="9"/>
        <v>1.9265142171885043E-5</v>
      </c>
      <c r="F138" s="13">
        <f t="shared" si="10"/>
        <v>1.4468377636810059E-3</v>
      </c>
    </row>
    <row r="139" spans="3:6" x14ac:dyDescent="0.25">
      <c r="C139">
        <f t="shared" si="11"/>
        <v>132</v>
      </c>
      <c r="D139" s="13">
        <f t="shared" si="8"/>
        <v>8.5108027968423352E-11</v>
      </c>
      <c r="E139" s="13">
        <f t="shared" si="9"/>
        <v>1.8109233641571939E-5</v>
      </c>
      <c r="F139" s="13">
        <f t="shared" si="10"/>
        <v>1.4179010084073855E-3</v>
      </c>
    </row>
    <row r="140" spans="3:6" x14ac:dyDescent="0.25">
      <c r="C140">
        <f t="shared" si="11"/>
        <v>133</v>
      </c>
      <c r="D140" s="13">
        <f t="shared" si="8"/>
        <v>7.2341823773159842E-11</v>
      </c>
      <c r="E140" s="13">
        <f t="shared" si="9"/>
        <v>1.7022679623077624E-5</v>
      </c>
      <c r="F140" s="13">
        <f t="shared" si="10"/>
        <v>1.3895429882392377E-3</v>
      </c>
    </row>
    <row r="141" spans="3:6" x14ac:dyDescent="0.25">
      <c r="C141">
        <f t="shared" si="11"/>
        <v>134</v>
      </c>
      <c r="D141" s="13">
        <f t="shared" si="8"/>
        <v>6.1490550207185873E-11</v>
      </c>
      <c r="E141" s="13">
        <f t="shared" si="9"/>
        <v>1.6001318845692966E-5</v>
      </c>
      <c r="F141" s="13">
        <f t="shared" si="10"/>
        <v>1.361752128474453E-3</v>
      </c>
    </row>
    <row r="142" spans="3:6" x14ac:dyDescent="0.25">
      <c r="C142">
        <f t="shared" si="11"/>
        <v>135</v>
      </c>
      <c r="D142" s="13">
        <f t="shared" si="8"/>
        <v>5.2266967676107982E-11</v>
      </c>
      <c r="E142" s="13">
        <f t="shared" si="9"/>
        <v>1.5041239714951389E-5</v>
      </c>
      <c r="F142" s="13">
        <f t="shared" si="10"/>
        <v>1.3345170859049638E-3</v>
      </c>
    </row>
    <row r="143" spans="3:6" x14ac:dyDescent="0.25">
      <c r="C143">
        <f t="shared" si="11"/>
        <v>136</v>
      </c>
      <c r="D143" s="13">
        <f t="shared" si="8"/>
        <v>4.442692252469178E-11</v>
      </c>
      <c r="E143" s="13">
        <f t="shared" si="9"/>
        <v>1.4138765332054303E-5</v>
      </c>
      <c r="F143" s="13">
        <f t="shared" si="10"/>
        <v>1.3078267441868647E-3</v>
      </c>
    </row>
    <row r="144" spans="3:6" x14ac:dyDescent="0.25">
      <c r="C144">
        <f t="shared" si="11"/>
        <v>137</v>
      </c>
      <c r="D144" s="13">
        <f t="shared" si="8"/>
        <v>3.7762884145988012E-11</v>
      </c>
      <c r="E144" s="13">
        <f t="shared" si="9"/>
        <v>1.3290439412131047E-5</v>
      </c>
      <c r="F144" s="13">
        <f t="shared" si="10"/>
        <v>1.2816702093031273E-3</v>
      </c>
    </row>
    <row r="145" spans="3:6" x14ac:dyDescent="0.25">
      <c r="C145">
        <f t="shared" si="11"/>
        <v>138</v>
      </c>
      <c r="D145" s="13">
        <f t="shared" si="8"/>
        <v>3.2098451524089812E-11</v>
      </c>
      <c r="E145" s="13">
        <f t="shared" si="9"/>
        <v>1.2493013047403182E-5</v>
      </c>
      <c r="F145" s="13">
        <f t="shared" si="10"/>
        <v>1.2560368051170647E-3</v>
      </c>
    </row>
    <row r="146" spans="3:6" x14ac:dyDescent="0.25">
      <c r="D146" s="13">
        <f t="shared" si="8"/>
        <v>0.17647058823529416</v>
      </c>
      <c r="E146" s="13">
        <f t="shared" si="9"/>
        <v>6.3829787234042604E-2</v>
      </c>
      <c r="F146" s="13">
        <f t="shared" si="10"/>
        <v>2.0408163265306142E-2</v>
      </c>
    </row>
    <row r="147" spans="3:6" x14ac:dyDescent="0.25">
      <c r="D147" s="13">
        <f t="shared" si="8"/>
        <v>0.17647058823529416</v>
      </c>
      <c r="E147" s="13">
        <f t="shared" si="9"/>
        <v>6.3829787234042604E-2</v>
      </c>
      <c r="F147" s="13">
        <f t="shared" si="10"/>
        <v>2.0408163265306142E-2</v>
      </c>
    </row>
    <row r="148" spans="3:6" x14ac:dyDescent="0.25">
      <c r="D148" s="13">
        <f t="shared" si="8"/>
        <v>0.17647058823529416</v>
      </c>
      <c r="E148" s="13">
        <f t="shared" si="9"/>
        <v>6.3829787234042604E-2</v>
      </c>
      <c r="F148" s="13">
        <f t="shared" si="10"/>
        <v>2.0408163265306142E-2</v>
      </c>
    </row>
    <row r="149" spans="3:6" x14ac:dyDescent="0.25">
      <c r="D149" s="13">
        <f t="shared" si="8"/>
        <v>0.17647058823529416</v>
      </c>
      <c r="E149" s="13">
        <f t="shared" si="9"/>
        <v>6.3829787234042604E-2</v>
      </c>
      <c r="F149" s="13">
        <f t="shared" si="10"/>
        <v>2.0408163265306142E-2</v>
      </c>
    </row>
    <row r="150" spans="3:6" x14ac:dyDescent="0.25">
      <c r="D150" s="13">
        <f t="shared" si="8"/>
        <v>0.17647058823529416</v>
      </c>
      <c r="E150" s="13">
        <f t="shared" si="9"/>
        <v>6.3829787234042604E-2</v>
      </c>
      <c r="F150" s="13">
        <f t="shared" si="10"/>
        <v>2.0408163265306142E-2</v>
      </c>
    </row>
    <row r="151" spans="3:6" x14ac:dyDescent="0.25">
      <c r="D151" s="13">
        <f t="shared" si="8"/>
        <v>0.17647058823529416</v>
      </c>
      <c r="E151" s="13">
        <f t="shared" si="9"/>
        <v>6.3829787234042604E-2</v>
      </c>
      <c r="F151" s="13">
        <f t="shared" si="10"/>
        <v>2.0408163265306142E-2</v>
      </c>
    </row>
    <row r="152" spans="3:6" x14ac:dyDescent="0.25">
      <c r="D152" s="13">
        <f t="shared" si="8"/>
        <v>0.17647058823529416</v>
      </c>
      <c r="E152" s="13">
        <f t="shared" si="9"/>
        <v>6.3829787234042604E-2</v>
      </c>
      <c r="F152" s="13">
        <f t="shared" si="10"/>
        <v>2.0408163265306142E-2</v>
      </c>
    </row>
    <row r="153" spans="3:6" x14ac:dyDescent="0.25">
      <c r="D153" s="13">
        <f t="shared" si="8"/>
        <v>0.17647058823529416</v>
      </c>
      <c r="E153" s="13">
        <f t="shared" si="9"/>
        <v>6.3829787234042604E-2</v>
      </c>
      <c r="F153" s="13">
        <f t="shared" si="10"/>
        <v>2.0408163265306142E-2</v>
      </c>
    </row>
    <row r="154" spans="3:6" x14ac:dyDescent="0.25">
      <c r="D154" s="13">
        <f t="shared" si="8"/>
        <v>0.17647058823529416</v>
      </c>
      <c r="E154" s="13">
        <f t="shared" si="9"/>
        <v>6.3829787234042604E-2</v>
      </c>
      <c r="F154" s="13">
        <f t="shared" si="10"/>
        <v>2.0408163265306142E-2</v>
      </c>
    </row>
    <row r="155" spans="3:6" x14ac:dyDescent="0.25">
      <c r="D155" s="13">
        <f t="shared" si="8"/>
        <v>0.17647058823529416</v>
      </c>
      <c r="E155" s="13">
        <f t="shared" si="9"/>
        <v>6.3829787234042604E-2</v>
      </c>
      <c r="F155" s="13">
        <f t="shared" si="10"/>
        <v>2.0408163265306142E-2</v>
      </c>
    </row>
    <row r="156" spans="3:6" x14ac:dyDescent="0.25">
      <c r="D156" s="13">
        <f t="shared" si="8"/>
        <v>0.17647058823529416</v>
      </c>
      <c r="E156" s="13">
        <f t="shared" si="9"/>
        <v>6.3829787234042604E-2</v>
      </c>
      <c r="F156" s="13">
        <f t="shared" si="10"/>
        <v>2.0408163265306142E-2</v>
      </c>
    </row>
    <row r="157" spans="3:6" x14ac:dyDescent="0.25">
      <c r="D157" s="13">
        <f t="shared" si="8"/>
        <v>0.17647058823529416</v>
      </c>
      <c r="E157" s="13">
        <f t="shared" si="9"/>
        <v>6.3829787234042604E-2</v>
      </c>
      <c r="F157" s="13">
        <f t="shared" si="10"/>
        <v>2.0408163265306142E-2</v>
      </c>
    </row>
    <row r="158" spans="3:6" x14ac:dyDescent="0.25">
      <c r="D158" s="13">
        <f t="shared" si="8"/>
        <v>0.17647058823529416</v>
      </c>
      <c r="E158" s="13">
        <f t="shared" si="9"/>
        <v>6.3829787234042604E-2</v>
      </c>
      <c r="F158" s="13">
        <f t="shared" si="10"/>
        <v>2.0408163265306142E-2</v>
      </c>
    </row>
    <row r="159" spans="3:6" x14ac:dyDescent="0.25">
      <c r="D159" s="13">
        <f t="shared" si="8"/>
        <v>0.17647058823529416</v>
      </c>
      <c r="E159" s="13">
        <f t="shared" si="9"/>
        <v>6.3829787234042604E-2</v>
      </c>
      <c r="F159" s="13">
        <f t="shared" si="10"/>
        <v>2.0408163265306142E-2</v>
      </c>
    </row>
    <row r="160" spans="3:6" x14ac:dyDescent="0.25">
      <c r="D160" s="13">
        <f t="shared" si="8"/>
        <v>0.17647058823529416</v>
      </c>
      <c r="E160" s="13">
        <f t="shared" si="9"/>
        <v>6.3829787234042604E-2</v>
      </c>
      <c r="F160" s="13">
        <f t="shared" si="10"/>
        <v>2.0408163265306142E-2</v>
      </c>
    </row>
    <row r="161" spans="4:6" x14ac:dyDescent="0.25">
      <c r="D161" s="13">
        <f t="shared" si="8"/>
        <v>0.17647058823529416</v>
      </c>
      <c r="E161" s="13">
        <f t="shared" si="9"/>
        <v>6.3829787234042604E-2</v>
      </c>
      <c r="F161" s="13">
        <f t="shared" si="10"/>
        <v>2.0408163265306142E-2</v>
      </c>
    </row>
    <row r="162" spans="4:6" x14ac:dyDescent="0.25">
      <c r="D162" s="13">
        <f t="shared" si="8"/>
        <v>0.17647058823529416</v>
      </c>
      <c r="E162" s="13">
        <f t="shared" si="9"/>
        <v>6.3829787234042604E-2</v>
      </c>
      <c r="F162" s="13">
        <f t="shared" si="10"/>
        <v>2.0408163265306142E-2</v>
      </c>
    </row>
    <row r="163" spans="4:6" x14ac:dyDescent="0.25">
      <c r="D163" s="13">
        <f t="shared" si="8"/>
        <v>0.17647058823529416</v>
      </c>
      <c r="E163" s="13">
        <f t="shared" si="9"/>
        <v>6.3829787234042604E-2</v>
      </c>
      <c r="F163" s="13">
        <f t="shared" si="10"/>
        <v>2.0408163265306142E-2</v>
      </c>
    </row>
    <row r="164" spans="4:6" x14ac:dyDescent="0.25">
      <c r="D164" s="13">
        <f t="shared" si="8"/>
        <v>0.17647058823529416</v>
      </c>
      <c r="E164" s="13">
        <f t="shared" si="9"/>
        <v>6.3829787234042604E-2</v>
      </c>
      <c r="F164" s="13">
        <f t="shared" si="10"/>
        <v>2.0408163265306142E-2</v>
      </c>
    </row>
    <row r="165" spans="4:6" x14ac:dyDescent="0.25">
      <c r="D165" s="13">
        <f t="shared" si="8"/>
        <v>0.17647058823529416</v>
      </c>
      <c r="E165" s="13">
        <f t="shared" si="9"/>
        <v>6.3829787234042604E-2</v>
      </c>
      <c r="F165" s="13">
        <f t="shared" si="10"/>
        <v>2.0408163265306142E-2</v>
      </c>
    </row>
    <row r="166" spans="4:6" x14ac:dyDescent="0.25">
      <c r="D166" s="13">
        <f t="shared" si="8"/>
        <v>0.17647058823529416</v>
      </c>
      <c r="E166" s="13">
        <f t="shared" si="9"/>
        <v>6.3829787234042604E-2</v>
      </c>
      <c r="F166" s="13">
        <f t="shared" si="10"/>
        <v>2.0408163265306142E-2</v>
      </c>
    </row>
    <row r="167" spans="4:6" x14ac:dyDescent="0.25">
      <c r="D167" s="13">
        <f t="shared" si="8"/>
        <v>0.17647058823529416</v>
      </c>
      <c r="E167" s="13">
        <f t="shared" si="9"/>
        <v>6.3829787234042604E-2</v>
      </c>
      <c r="F167" s="13">
        <f t="shared" si="10"/>
        <v>2.0408163265306142E-2</v>
      </c>
    </row>
    <row r="168" spans="4:6" x14ac:dyDescent="0.25">
      <c r="D168" s="13">
        <f t="shared" si="8"/>
        <v>0.17647058823529416</v>
      </c>
      <c r="E168" s="13">
        <f t="shared" si="9"/>
        <v>6.3829787234042604E-2</v>
      </c>
      <c r="F168" s="13">
        <f t="shared" si="10"/>
        <v>2.0408163265306142E-2</v>
      </c>
    </row>
    <row r="169" spans="4:6" x14ac:dyDescent="0.25">
      <c r="D169" s="13">
        <f t="shared" si="8"/>
        <v>0.17647058823529416</v>
      </c>
      <c r="E169" s="13">
        <f t="shared" si="9"/>
        <v>6.3829787234042604E-2</v>
      </c>
      <c r="F169" s="13">
        <f t="shared" si="10"/>
        <v>2.0408163265306142E-2</v>
      </c>
    </row>
    <row r="170" spans="4:6" x14ac:dyDescent="0.25">
      <c r="D170" s="13">
        <f t="shared" si="8"/>
        <v>0.17647058823529416</v>
      </c>
      <c r="E170" s="13">
        <f t="shared" si="9"/>
        <v>6.3829787234042604E-2</v>
      </c>
      <c r="F170" s="13">
        <f t="shared" si="10"/>
        <v>2.0408163265306142E-2</v>
      </c>
    </row>
    <row r="171" spans="4:6" x14ac:dyDescent="0.25">
      <c r="D171" s="13">
        <f t="shared" si="8"/>
        <v>0.17647058823529416</v>
      </c>
      <c r="E171" s="13">
        <f t="shared" si="9"/>
        <v>6.3829787234042604E-2</v>
      </c>
      <c r="F171" s="13">
        <f t="shared" si="10"/>
        <v>2.0408163265306142E-2</v>
      </c>
    </row>
    <row r="172" spans="4:6" x14ac:dyDescent="0.25">
      <c r="D172" s="13">
        <f t="shared" si="8"/>
        <v>0.17647058823529416</v>
      </c>
      <c r="E172" s="13">
        <f t="shared" si="9"/>
        <v>6.3829787234042604E-2</v>
      </c>
      <c r="F172" s="13">
        <f t="shared" si="10"/>
        <v>2.0408163265306142E-2</v>
      </c>
    </row>
    <row r="173" spans="4:6" x14ac:dyDescent="0.25">
      <c r="D173" s="13">
        <f t="shared" si="8"/>
        <v>0.17647058823529416</v>
      </c>
      <c r="E173" s="13">
        <f t="shared" si="9"/>
        <v>6.3829787234042604E-2</v>
      </c>
      <c r="F173" s="13">
        <f t="shared" si="10"/>
        <v>2.0408163265306142E-2</v>
      </c>
    </row>
    <row r="174" spans="4:6" x14ac:dyDescent="0.25">
      <c r="D174" s="13">
        <f t="shared" si="8"/>
        <v>0.17647058823529416</v>
      </c>
      <c r="E174" s="13">
        <f t="shared" si="9"/>
        <v>6.3829787234042604E-2</v>
      </c>
      <c r="F174" s="13">
        <f t="shared" si="10"/>
        <v>2.0408163265306142E-2</v>
      </c>
    </row>
    <row r="175" spans="4:6" x14ac:dyDescent="0.25">
      <c r="D175" s="13">
        <f t="shared" si="8"/>
        <v>0.17647058823529416</v>
      </c>
      <c r="E175" s="13">
        <f t="shared" si="9"/>
        <v>6.3829787234042604E-2</v>
      </c>
      <c r="F175" s="13">
        <f t="shared" si="10"/>
        <v>2.0408163265306142E-2</v>
      </c>
    </row>
    <row r="176" spans="4:6" x14ac:dyDescent="0.25">
      <c r="D176" s="13">
        <f t="shared" si="8"/>
        <v>0.17647058823529416</v>
      </c>
      <c r="E176" s="13">
        <f t="shared" si="9"/>
        <v>6.3829787234042604E-2</v>
      </c>
      <c r="F176" s="13">
        <f t="shared" si="10"/>
        <v>2.0408163265306142E-2</v>
      </c>
    </row>
    <row r="177" spans="4:6" x14ac:dyDescent="0.25">
      <c r="D177" s="13">
        <f t="shared" si="8"/>
        <v>0.17647058823529416</v>
      </c>
      <c r="E177" s="13">
        <f t="shared" si="9"/>
        <v>6.3829787234042604E-2</v>
      </c>
      <c r="F177" s="13">
        <f t="shared" si="10"/>
        <v>2.0408163265306142E-2</v>
      </c>
    </row>
    <row r="178" spans="4:6" x14ac:dyDescent="0.25">
      <c r="D178" s="13">
        <f t="shared" si="8"/>
        <v>0.17647058823529416</v>
      </c>
      <c r="E178" s="13">
        <f t="shared" si="9"/>
        <v>6.3829787234042604E-2</v>
      </c>
      <c r="F178" s="13">
        <f t="shared" si="10"/>
        <v>2.0408163265306142E-2</v>
      </c>
    </row>
    <row r="179" spans="4:6" x14ac:dyDescent="0.25">
      <c r="D179" s="13">
        <f t="shared" si="8"/>
        <v>0.17647058823529416</v>
      </c>
      <c r="E179" s="13">
        <f t="shared" si="9"/>
        <v>6.3829787234042604E-2</v>
      </c>
      <c r="F179" s="13">
        <f t="shared" si="10"/>
        <v>2.0408163265306142E-2</v>
      </c>
    </row>
    <row r="180" spans="4:6" x14ac:dyDescent="0.25">
      <c r="D180" s="13">
        <f t="shared" si="8"/>
        <v>0.17647058823529416</v>
      </c>
      <c r="E180" s="13">
        <f t="shared" si="9"/>
        <v>6.3829787234042604E-2</v>
      </c>
      <c r="F180" s="13">
        <f t="shared" si="10"/>
        <v>2.0408163265306142E-2</v>
      </c>
    </row>
    <row r="181" spans="4:6" x14ac:dyDescent="0.25">
      <c r="D181" s="13">
        <f t="shared" si="8"/>
        <v>0.17647058823529416</v>
      </c>
      <c r="E181" s="13">
        <f t="shared" si="9"/>
        <v>6.3829787234042604E-2</v>
      </c>
      <c r="F181" s="13">
        <f t="shared" si="10"/>
        <v>2.0408163265306142E-2</v>
      </c>
    </row>
    <row r="182" spans="4:6" x14ac:dyDescent="0.25">
      <c r="D182" s="13">
        <f t="shared" si="8"/>
        <v>0.17647058823529416</v>
      </c>
      <c r="E182" s="13">
        <f t="shared" si="9"/>
        <v>6.3829787234042604E-2</v>
      </c>
      <c r="F182" s="13">
        <f t="shared" si="10"/>
        <v>2.0408163265306142E-2</v>
      </c>
    </row>
    <row r="183" spans="4:6" x14ac:dyDescent="0.25">
      <c r="D183" s="13">
        <f t="shared" si="8"/>
        <v>0.17647058823529416</v>
      </c>
      <c r="E183" s="13">
        <f t="shared" si="9"/>
        <v>6.3829787234042604E-2</v>
      </c>
      <c r="F183" s="13">
        <f t="shared" si="10"/>
        <v>2.0408163265306142E-2</v>
      </c>
    </row>
    <row r="184" spans="4:6" x14ac:dyDescent="0.25">
      <c r="D184" s="13">
        <f t="shared" si="8"/>
        <v>0.17647058823529416</v>
      </c>
      <c r="E184" s="13">
        <f t="shared" si="9"/>
        <v>6.3829787234042604E-2</v>
      </c>
      <c r="F184" s="13">
        <f t="shared" si="10"/>
        <v>2.0408163265306142E-2</v>
      </c>
    </row>
    <row r="185" spans="4:6" x14ac:dyDescent="0.25">
      <c r="D185" s="13">
        <f t="shared" si="8"/>
        <v>0.17647058823529416</v>
      </c>
      <c r="E185" s="13">
        <f t="shared" si="9"/>
        <v>6.3829787234042604E-2</v>
      </c>
      <c r="F185" s="13">
        <f t="shared" si="10"/>
        <v>2.0408163265306142E-2</v>
      </c>
    </row>
    <row r="186" spans="4:6" x14ac:dyDescent="0.25">
      <c r="D186" s="13">
        <f t="shared" si="8"/>
        <v>0.17647058823529416</v>
      </c>
      <c r="E186" s="13">
        <f t="shared" si="9"/>
        <v>6.3829787234042604E-2</v>
      </c>
      <c r="F186" s="13">
        <f t="shared" si="10"/>
        <v>2.0408163265306142E-2</v>
      </c>
    </row>
    <row r="187" spans="4:6" x14ac:dyDescent="0.25">
      <c r="D187" s="13">
        <f t="shared" si="8"/>
        <v>0.17647058823529416</v>
      </c>
      <c r="E187" s="13">
        <f t="shared" si="9"/>
        <v>6.3829787234042604E-2</v>
      </c>
      <c r="F187" s="13">
        <f t="shared" si="10"/>
        <v>2.0408163265306142E-2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O272"/>
  <sheetViews>
    <sheetView showGridLines="0" workbookViewId="0">
      <selection activeCell="I23" sqref="I23"/>
    </sheetView>
  </sheetViews>
  <sheetFormatPr defaultRowHeight="15" x14ac:dyDescent="0.25"/>
  <cols>
    <col min="3" max="3" width="11.85546875" bestFit="1" customWidth="1"/>
    <col min="4" max="4" width="10.5703125" bestFit="1" customWidth="1"/>
    <col min="5" max="5" width="12.7109375" bestFit="1" customWidth="1"/>
    <col min="6" max="6" width="12" bestFit="1" customWidth="1"/>
    <col min="12" max="12" width="28.7109375" customWidth="1"/>
    <col min="13" max="13" width="14.42578125" customWidth="1"/>
    <col min="14" max="14" width="13.28515625" customWidth="1"/>
    <col min="15" max="15" width="13.42578125" customWidth="1"/>
  </cols>
  <sheetData>
    <row r="3" spans="3:15" ht="15.75" x14ac:dyDescent="0.3">
      <c r="C3" s="5"/>
      <c r="D3" s="5"/>
      <c r="F3" s="5"/>
    </row>
    <row r="4" spans="3:15" ht="15.75" x14ac:dyDescent="0.3">
      <c r="C4" s="6"/>
      <c r="D4" s="5"/>
      <c r="E4" s="5" t="s">
        <v>4</v>
      </c>
      <c r="F4" s="5"/>
    </row>
    <row r="5" spans="3:15" ht="15.75" x14ac:dyDescent="0.3">
      <c r="C5" s="6"/>
      <c r="D5" s="5"/>
      <c r="E5" s="5" t="s">
        <v>16</v>
      </c>
      <c r="F5" s="5"/>
    </row>
    <row r="6" spans="3:15" ht="16.5" x14ac:dyDescent="0.35">
      <c r="C6" t="s">
        <v>5</v>
      </c>
      <c r="D6" t="s">
        <v>15</v>
      </c>
      <c r="E6" s="5" t="s">
        <v>7</v>
      </c>
      <c r="L6" s="14"/>
      <c r="M6" s="14" t="s">
        <v>15</v>
      </c>
      <c r="N6" s="14" t="s">
        <v>4</v>
      </c>
      <c r="O6" s="14"/>
    </row>
    <row r="7" spans="3:15" ht="15.75" x14ac:dyDescent="0.3">
      <c r="C7" s="72">
        <v>44923</v>
      </c>
      <c r="D7" s="73">
        <v>3.5367000000000003E-2</v>
      </c>
      <c r="E7" s="63"/>
      <c r="F7" s="63"/>
      <c r="L7" s="15" t="s">
        <v>5</v>
      </c>
      <c r="M7" s="16" t="s">
        <v>18</v>
      </c>
      <c r="N7" s="16" t="s">
        <v>16</v>
      </c>
      <c r="O7" s="16"/>
    </row>
    <row r="8" spans="3:15" ht="16.5" x14ac:dyDescent="0.35">
      <c r="C8" s="74">
        <v>44924</v>
      </c>
      <c r="D8" s="75">
        <v>3.5299999999999998E-2</v>
      </c>
      <c r="E8">
        <f>LN(D8/D7)</f>
        <v>-1.8962180388491406E-3</v>
      </c>
      <c r="F8">
        <f>+(E8-$E$261)^2</f>
        <v>4.6711203613742697E-6</v>
      </c>
      <c r="L8" s="26"/>
      <c r="M8" s="26"/>
      <c r="N8" s="27" t="s">
        <v>7</v>
      </c>
      <c r="O8" s="26"/>
    </row>
    <row r="9" spans="3:15" ht="15.75" x14ac:dyDescent="0.3">
      <c r="C9" s="74">
        <v>44925</v>
      </c>
      <c r="D9" s="75">
        <v>3.5666999999999997E-2</v>
      </c>
      <c r="E9">
        <f t="shared" ref="E9:E72" si="0">LN(D9/D8)</f>
        <v>1.0342927605266342E-2</v>
      </c>
      <c r="F9">
        <f t="shared" ref="F9:F72" si="1">+(E9-$E$261)^2</f>
        <v>1.0156342665952905E-4</v>
      </c>
      <c r="L9" s="17">
        <f>+C7</f>
        <v>44923</v>
      </c>
      <c r="M9" s="19">
        <f>+D8</f>
        <v>3.5299999999999998E-2</v>
      </c>
      <c r="N9" s="28"/>
      <c r="O9" s="18"/>
    </row>
    <row r="10" spans="3:15" ht="15.75" x14ac:dyDescent="0.3">
      <c r="C10" s="74">
        <v>44928</v>
      </c>
      <c r="D10" s="75">
        <v>3.56E-2</v>
      </c>
      <c r="E10">
        <f t="shared" si="0"/>
        <v>-1.8802536865324528E-3</v>
      </c>
      <c r="F10">
        <f t="shared" si="1"/>
        <v>4.6023684315126266E-6</v>
      </c>
      <c r="L10" s="17">
        <f t="shared" ref="L10:L13" si="2">+C8</f>
        <v>44924</v>
      </c>
      <c r="M10" s="19">
        <f>+D8</f>
        <v>3.5299999999999998E-2</v>
      </c>
      <c r="N10" s="29">
        <f>+(M10/M9)-1</f>
        <v>0</v>
      </c>
      <c r="O10" s="34">
        <f>+F8</f>
        <v>4.6711203613742697E-6</v>
      </c>
    </row>
    <row r="11" spans="3:15" ht="15.75" x14ac:dyDescent="0.3">
      <c r="C11" s="74">
        <v>44929</v>
      </c>
      <c r="D11" s="75">
        <v>3.5466999999999999E-2</v>
      </c>
      <c r="E11">
        <f t="shared" si="0"/>
        <v>-3.7429511664755191E-3</v>
      </c>
      <c r="F11">
        <f t="shared" si="1"/>
        <v>1.6064149060181554E-5</v>
      </c>
      <c r="L11" s="17">
        <f t="shared" si="2"/>
        <v>44925</v>
      </c>
      <c r="M11" s="19">
        <f t="shared" ref="M11:M13" si="3">+D9</f>
        <v>3.5666999999999997E-2</v>
      </c>
      <c r="N11" s="29">
        <f>+(M11/M10)-1</f>
        <v>1.0396600566572323E-2</v>
      </c>
      <c r="O11" s="34">
        <f t="shared" ref="O11:O13" si="4">+F9</f>
        <v>1.0156342665952905E-4</v>
      </c>
    </row>
    <row r="12" spans="3:15" ht="15.75" x14ac:dyDescent="0.3">
      <c r="C12" s="74">
        <v>44930</v>
      </c>
      <c r="D12" s="75">
        <v>3.4966999999999998E-2</v>
      </c>
      <c r="E12">
        <f t="shared" si="0"/>
        <v>-1.4197927114340037E-2</v>
      </c>
      <c r="F12">
        <f t="shared" si="1"/>
        <v>2.091779802101699E-4</v>
      </c>
      <c r="L12" s="17">
        <f t="shared" si="2"/>
        <v>44928</v>
      </c>
      <c r="M12" s="19">
        <f t="shared" si="3"/>
        <v>3.56E-2</v>
      </c>
      <c r="N12" s="29">
        <f>+(M12/M11)-1</f>
        <v>-1.8784871169427175E-3</v>
      </c>
      <c r="O12" s="34">
        <f t="shared" si="4"/>
        <v>4.6023684315126266E-6</v>
      </c>
    </row>
    <row r="13" spans="3:15" ht="15.75" x14ac:dyDescent="0.3">
      <c r="C13" s="74">
        <v>44931</v>
      </c>
      <c r="D13" s="75">
        <v>3.5432999999999999E-2</v>
      </c>
      <c r="E13">
        <f t="shared" si="0"/>
        <v>1.3238829720650564E-2</v>
      </c>
      <c r="F13">
        <f t="shared" si="1"/>
        <v>1.6831871517027043E-4</v>
      </c>
      <c r="L13" s="17">
        <f t="shared" si="2"/>
        <v>44929</v>
      </c>
      <c r="M13" s="19">
        <f t="shared" si="3"/>
        <v>3.5466999999999999E-2</v>
      </c>
      <c r="N13" s="29">
        <f>+(M13/M12)-1</f>
        <v>-3.7359550561798516E-3</v>
      </c>
      <c r="O13" s="34">
        <f t="shared" si="4"/>
        <v>1.6064149060181554E-5</v>
      </c>
    </row>
    <row r="14" spans="3:15" ht="15.75" x14ac:dyDescent="0.3">
      <c r="C14" s="74">
        <v>44932</v>
      </c>
      <c r="D14" s="75">
        <v>3.5733000000000001E-2</v>
      </c>
      <c r="E14">
        <f t="shared" si="0"/>
        <v>8.4310422690538431E-3</v>
      </c>
      <c r="F14">
        <f t="shared" si="1"/>
        <v>6.6683275485836818E-5</v>
      </c>
      <c r="L14" s="18"/>
      <c r="M14" s="19"/>
      <c r="N14" s="18"/>
      <c r="O14" s="34"/>
    </row>
    <row r="15" spans="3:15" ht="15.75" x14ac:dyDescent="0.3">
      <c r="C15" s="74">
        <v>44935</v>
      </c>
      <c r="D15" s="75">
        <v>3.5632999999999998E-2</v>
      </c>
      <c r="E15">
        <f t="shared" si="0"/>
        <v>-2.802456784688134E-3</v>
      </c>
      <c r="F15">
        <f t="shared" si="1"/>
        <v>9.4096558182376905E-6</v>
      </c>
      <c r="L15" s="30" t="s">
        <v>8</v>
      </c>
      <c r="M15" s="61" t="s">
        <v>8</v>
      </c>
      <c r="N15" s="30" t="s">
        <v>8</v>
      </c>
      <c r="O15" s="35" t="s">
        <v>9</v>
      </c>
    </row>
    <row r="16" spans="3:15" ht="15.75" x14ac:dyDescent="0.3">
      <c r="C16" s="74">
        <v>44936</v>
      </c>
      <c r="D16" s="75">
        <v>3.5832999999999997E-2</v>
      </c>
      <c r="E16">
        <f t="shared" si="0"/>
        <v>5.5970817485739991E-3</v>
      </c>
      <c r="F16">
        <f t="shared" si="1"/>
        <v>2.8430461847831108E-5</v>
      </c>
      <c r="L16" s="18"/>
      <c r="M16" s="19"/>
      <c r="N16" s="18"/>
      <c r="O16" s="34"/>
    </row>
    <row r="17" spans="3:15" ht="15.75" x14ac:dyDescent="0.3">
      <c r="C17" s="74">
        <v>44937</v>
      </c>
      <c r="D17" s="75">
        <v>3.5699999999999996E-2</v>
      </c>
      <c r="E17">
        <f t="shared" si="0"/>
        <v>-3.7185677451661301E-3</v>
      </c>
      <c r="F17">
        <f t="shared" si="1"/>
        <v>1.5869285588721329E-5</v>
      </c>
      <c r="L17" s="17">
        <f t="shared" ref="L17:O17" si="5">+C254</f>
        <v>45280</v>
      </c>
      <c r="M17" s="19">
        <f t="shared" si="5"/>
        <v>3.8732999999999997E-2</v>
      </c>
      <c r="N17" s="29">
        <f t="shared" si="5"/>
        <v>-6.8696962689552684E-3</v>
      </c>
      <c r="O17" s="34">
        <f t="shared" si="5"/>
        <v>5.0904739095113683E-5</v>
      </c>
    </row>
    <row r="18" spans="3:15" ht="15.75" x14ac:dyDescent="0.3">
      <c r="C18" s="74">
        <v>44938</v>
      </c>
      <c r="D18" s="75">
        <v>3.5533000000000002E-2</v>
      </c>
      <c r="E18">
        <f t="shared" si="0"/>
        <v>-4.6888466289986943E-3</v>
      </c>
      <c r="F18">
        <f t="shared" si="1"/>
        <v>2.4541185388123907E-5</v>
      </c>
      <c r="L18" s="17">
        <f t="shared" ref="L18:O18" si="6">+C255</f>
        <v>45281</v>
      </c>
      <c r="M18" s="19">
        <f t="shared" si="6"/>
        <v>3.8332999999999999E-2</v>
      </c>
      <c r="N18" s="29">
        <f t="shared" si="6"/>
        <v>-1.0380805855532194E-2</v>
      </c>
      <c r="O18" s="34">
        <f t="shared" si="6"/>
        <v>1.1333444799304123E-4</v>
      </c>
    </row>
    <row r="19" spans="3:15" ht="15.75" x14ac:dyDescent="0.3">
      <c r="C19" s="74">
        <v>44939</v>
      </c>
      <c r="D19" s="75">
        <v>3.5333000000000003E-2</v>
      </c>
      <c r="E19">
        <f t="shared" si="0"/>
        <v>-5.6444707194012412E-3</v>
      </c>
      <c r="F19">
        <f t="shared" si="1"/>
        <v>3.4922546761728783E-5</v>
      </c>
      <c r="L19" s="17">
        <f t="shared" ref="L19:O19" si="7">+C256</f>
        <v>45282</v>
      </c>
      <c r="M19" s="19">
        <f t="shared" si="7"/>
        <v>3.8332999999999999E-2</v>
      </c>
      <c r="N19" s="29">
        <f t="shared" si="7"/>
        <v>0</v>
      </c>
      <c r="O19" s="34">
        <f t="shared" si="7"/>
        <v>7.025650928326547E-8</v>
      </c>
    </row>
    <row r="20" spans="3:15" ht="15.75" x14ac:dyDescent="0.3">
      <c r="C20" s="74">
        <v>44942</v>
      </c>
      <c r="D20" s="75">
        <v>3.5666999999999997E-2</v>
      </c>
      <c r="E20">
        <f t="shared" si="0"/>
        <v>9.408520107324049E-3</v>
      </c>
      <c r="F20">
        <f t="shared" si="1"/>
        <v>8.3602872886932186E-5</v>
      </c>
      <c r="L20" s="17">
        <f t="shared" ref="L20:O20" si="8">+C257</f>
        <v>45287</v>
      </c>
      <c r="M20" s="19">
        <f t="shared" si="8"/>
        <v>3.7967000000000001E-2</v>
      </c>
      <c r="N20" s="29">
        <f t="shared" si="8"/>
        <v>-9.5937826274175107E-3</v>
      </c>
      <c r="O20" s="34">
        <f t="shared" si="8"/>
        <v>9.719676700513365E-5</v>
      </c>
    </row>
    <row r="21" spans="3:15" ht="15.75" x14ac:dyDescent="0.3">
      <c r="C21" s="74">
        <v>44943</v>
      </c>
      <c r="D21" s="75">
        <v>3.5733000000000001E-2</v>
      </c>
      <c r="E21">
        <f t="shared" si="0"/>
        <v>1.8487400223563238E-3</v>
      </c>
      <c r="F21">
        <f t="shared" si="1"/>
        <v>2.5080441716957844E-6</v>
      </c>
      <c r="L21" s="17">
        <f>+C258</f>
        <v>45288</v>
      </c>
      <c r="M21" s="19">
        <f>+D258</f>
        <v>3.78E-2</v>
      </c>
      <c r="N21" s="29">
        <f>+E258</f>
        <v>-4.4082587521994936E-3</v>
      </c>
      <c r="O21" s="34">
        <f>+F258</f>
        <v>2.1839902970505004E-5</v>
      </c>
    </row>
    <row r="22" spans="3:15" ht="15.75" x14ac:dyDescent="0.3">
      <c r="C22" s="74">
        <v>44944</v>
      </c>
      <c r="D22" s="75">
        <v>3.5033000000000002E-2</v>
      </c>
      <c r="E22">
        <f t="shared" si="0"/>
        <v>-1.9784157145202489E-2</v>
      </c>
      <c r="F22">
        <f t="shared" si="1"/>
        <v>4.0197108587325316E-4</v>
      </c>
      <c r="L22" s="20"/>
      <c r="M22" s="20"/>
      <c r="N22" s="21" t="s">
        <v>10</v>
      </c>
      <c r="O22" s="33">
        <f>+F260</f>
        <v>4.8926527415067401E-2</v>
      </c>
    </row>
    <row r="23" spans="3:15" ht="15.75" x14ac:dyDescent="0.3">
      <c r="C23" s="74">
        <v>44945</v>
      </c>
      <c r="D23" s="75">
        <v>3.5299999999999998E-2</v>
      </c>
      <c r="E23">
        <f t="shared" si="0"/>
        <v>7.5924895175798982E-3</v>
      </c>
      <c r="F23">
        <f t="shared" si="1"/>
        <v>5.3691231471324934E-5</v>
      </c>
      <c r="O23" s="6"/>
    </row>
    <row r="24" spans="3:15" ht="15.75" x14ac:dyDescent="0.3">
      <c r="C24" s="74">
        <v>44946</v>
      </c>
      <c r="D24" s="75">
        <v>3.5832999999999997E-2</v>
      </c>
      <c r="E24">
        <f t="shared" si="0"/>
        <v>1.4986292591508452E-2</v>
      </c>
      <c r="F24">
        <f t="shared" si="1"/>
        <v>2.1671470535943765E-4</v>
      </c>
      <c r="L24" s="22" t="s">
        <v>11</v>
      </c>
      <c r="M24" s="22"/>
      <c r="N24" s="23">
        <f>+$E$261</f>
        <v>2.6505944481052825E-4</v>
      </c>
      <c r="O24" s="6"/>
    </row>
    <row r="25" spans="3:15" ht="15.75" x14ac:dyDescent="0.3">
      <c r="C25" s="74">
        <v>44949</v>
      </c>
      <c r="D25" s="75">
        <v>3.6200000000000003E-2</v>
      </c>
      <c r="E25">
        <f t="shared" si="0"/>
        <v>1.0189862300966055E-2</v>
      </c>
      <c r="F25">
        <f t="shared" si="1"/>
        <v>9.8501711733552897E-5</v>
      </c>
      <c r="L25" s="24" t="s">
        <v>12</v>
      </c>
      <c r="M25" s="24"/>
      <c r="N25" s="25">
        <f>E262</f>
        <v>251</v>
      </c>
      <c r="O25" s="6"/>
    </row>
    <row r="26" spans="3:15" x14ac:dyDescent="0.25">
      <c r="C26" s="74">
        <v>44950</v>
      </c>
      <c r="D26" s="75">
        <v>3.6333000000000004E-2</v>
      </c>
      <c r="E26">
        <f t="shared" si="0"/>
        <v>3.6673003752978662E-3</v>
      </c>
      <c r="F26">
        <f t="shared" si="1"/>
        <v>1.1575243349083348E-5</v>
      </c>
    </row>
    <row r="27" spans="3:15" x14ac:dyDescent="0.25">
      <c r="C27" s="74">
        <v>44951</v>
      </c>
      <c r="D27" s="75">
        <v>3.6067000000000002E-2</v>
      </c>
      <c r="E27">
        <f t="shared" si="0"/>
        <v>-7.348099361282604E-3</v>
      </c>
      <c r="F27">
        <f t="shared" si="1"/>
        <v>5.7960187006793406E-5</v>
      </c>
    </row>
    <row r="28" spans="3:15" x14ac:dyDescent="0.25">
      <c r="C28" s="74">
        <v>44952</v>
      </c>
      <c r="D28" s="75">
        <v>3.6299999999999999E-2</v>
      </c>
      <c r="E28">
        <f t="shared" si="0"/>
        <v>6.439421425064513E-3</v>
      </c>
      <c r="F28">
        <f t="shared" si="1"/>
        <v>3.8122745863205906E-5</v>
      </c>
      <c r="O28" s="31"/>
    </row>
    <row r="29" spans="3:15" x14ac:dyDescent="0.25">
      <c r="C29" s="74">
        <v>44953</v>
      </c>
      <c r="D29" s="75">
        <v>3.6666999999999998E-2</v>
      </c>
      <c r="E29">
        <f t="shared" si="0"/>
        <v>1.0059426721270337E-2</v>
      </c>
      <c r="F29">
        <f t="shared" si="1"/>
        <v>9.5929630346186715E-5</v>
      </c>
      <c r="L29" s="32"/>
      <c r="O29" s="11"/>
    </row>
    <row r="30" spans="3:15" x14ac:dyDescent="0.25">
      <c r="C30" s="74">
        <v>44956</v>
      </c>
      <c r="D30" s="75">
        <v>3.6967E-2</v>
      </c>
      <c r="E30">
        <f t="shared" si="0"/>
        <v>8.1484547880340159E-3</v>
      </c>
      <c r="F30">
        <f t="shared" si="1"/>
        <v>6.2147922137557773E-5</v>
      </c>
      <c r="L30" s="4"/>
    </row>
    <row r="31" spans="3:15" x14ac:dyDescent="0.25">
      <c r="C31" s="74">
        <v>44957</v>
      </c>
      <c r="D31" s="75">
        <v>3.7067000000000003E-2</v>
      </c>
      <c r="E31">
        <f t="shared" si="0"/>
        <v>2.7014631335833439E-3</v>
      </c>
      <c r="F31">
        <f t="shared" si="1"/>
        <v>5.9360629346657842E-6</v>
      </c>
      <c r="L31" s="11"/>
      <c r="O31" s="36"/>
    </row>
    <row r="32" spans="3:15" x14ac:dyDescent="0.25">
      <c r="C32" s="74">
        <v>44958</v>
      </c>
      <c r="D32" s="75">
        <v>3.7067000000000003E-2</v>
      </c>
      <c r="E32">
        <f t="shared" si="0"/>
        <v>0</v>
      </c>
      <c r="F32">
        <f t="shared" si="1"/>
        <v>7.025650928326547E-8</v>
      </c>
    </row>
    <row r="33" spans="3:12" x14ac:dyDescent="0.25">
      <c r="C33" s="74">
        <v>44959</v>
      </c>
      <c r="D33" s="75">
        <v>3.73E-2</v>
      </c>
      <c r="E33">
        <f t="shared" si="0"/>
        <v>6.2662407360770597E-3</v>
      </c>
      <c r="F33">
        <f t="shared" si="1"/>
        <v>3.6014176890647432E-5</v>
      </c>
    </row>
    <row r="34" spans="3:12" x14ac:dyDescent="0.25">
      <c r="C34" s="74">
        <v>44960</v>
      </c>
      <c r="D34" s="75">
        <v>3.6033000000000003E-2</v>
      </c>
      <c r="E34">
        <f t="shared" si="0"/>
        <v>-3.4558141409306894E-2</v>
      </c>
      <c r="F34">
        <f t="shared" si="1"/>
        <v>1.2126553177262043E-3</v>
      </c>
      <c r="L34" s="1"/>
    </row>
    <row r="35" spans="3:12" x14ac:dyDescent="0.25">
      <c r="C35" s="74">
        <v>44963</v>
      </c>
      <c r="D35" s="75">
        <v>3.6533000000000003E-2</v>
      </c>
      <c r="E35">
        <f t="shared" si="0"/>
        <v>1.3780776476126617E-2</v>
      </c>
      <c r="F35">
        <f t="shared" si="1"/>
        <v>1.826746068706078E-4</v>
      </c>
      <c r="L35" s="1"/>
    </row>
    <row r="36" spans="3:12" x14ac:dyDescent="0.25">
      <c r="C36" s="74">
        <v>44964</v>
      </c>
      <c r="D36" s="75">
        <v>3.6699999999999997E-2</v>
      </c>
      <c r="E36">
        <f t="shared" si="0"/>
        <v>4.5607933439348871E-3</v>
      </c>
      <c r="F36">
        <f t="shared" si="1"/>
        <v>1.8453329732086166E-5</v>
      </c>
    </row>
    <row r="37" spans="3:12" x14ac:dyDescent="0.25">
      <c r="C37" s="74">
        <v>44965</v>
      </c>
      <c r="D37" s="75">
        <v>3.7033000000000003E-2</v>
      </c>
      <c r="E37">
        <f t="shared" si="0"/>
        <v>9.0326519763518388E-3</v>
      </c>
      <c r="F37">
        <f t="shared" si="1"/>
        <v>7.6870678799138969E-5</v>
      </c>
    </row>
    <row r="38" spans="3:12" x14ac:dyDescent="0.25">
      <c r="C38" s="74">
        <v>44966</v>
      </c>
      <c r="D38" s="75">
        <v>3.7132999999999999E-2</v>
      </c>
      <c r="E38">
        <f t="shared" si="0"/>
        <v>2.6966550872249938E-3</v>
      </c>
      <c r="F38">
        <f t="shared" si="1"/>
        <v>5.9126573682090161E-6</v>
      </c>
    </row>
    <row r="39" spans="3:12" x14ac:dyDescent="0.25">
      <c r="C39" s="74">
        <v>44967</v>
      </c>
      <c r="D39" s="75">
        <v>3.7499999999999999E-2</v>
      </c>
      <c r="E39">
        <f t="shared" si="0"/>
        <v>9.8348708522639078E-3</v>
      </c>
      <c r="F39">
        <f t="shared" si="1"/>
        <v>9.1581290374224831E-5</v>
      </c>
    </row>
    <row r="40" spans="3:12" x14ac:dyDescent="0.25">
      <c r="C40" s="74">
        <v>44970</v>
      </c>
      <c r="D40" s="75">
        <v>3.7599999999999995E-2</v>
      </c>
      <c r="E40">
        <f t="shared" si="0"/>
        <v>2.6631174194836284E-3</v>
      </c>
      <c r="F40">
        <f t="shared" si="1"/>
        <v>5.7506820498932524E-6</v>
      </c>
    </row>
    <row r="41" spans="3:12" x14ac:dyDescent="0.25">
      <c r="C41" s="74">
        <v>44971</v>
      </c>
      <c r="D41" s="75">
        <v>3.7732999999999996E-2</v>
      </c>
      <c r="E41">
        <f t="shared" si="0"/>
        <v>3.5309927438432792E-3</v>
      </c>
      <c r="F41">
        <f t="shared" si="1"/>
        <v>1.0666320313730951E-5</v>
      </c>
    </row>
    <row r="42" spans="3:12" x14ac:dyDescent="0.25">
      <c r="C42" s="74">
        <v>44972</v>
      </c>
      <c r="D42" s="75">
        <v>3.8133E-2</v>
      </c>
      <c r="E42">
        <f t="shared" si="0"/>
        <v>1.0545005840949704E-2</v>
      </c>
      <c r="F42">
        <f t="shared" si="1"/>
        <v>1.0567729790749481E-4</v>
      </c>
    </row>
    <row r="43" spans="3:12" x14ac:dyDescent="0.25">
      <c r="C43" s="74">
        <v>44973</v>
      </c>
      <c r="D43" s="75">
        <v>3.8033000000000004E-2</v>
      </c>
      <c r="E43">
        <f t="shared" si="0"/>
        <v>-2.6258450610204989E-3</v>
      </c>
      <c r="F43">
        <f t="shared" si="1"/>
        <v>8.3573288618341335E-6</v>
      </c>
    </row>
    <row r="44" spans="3:12" x14ac:dyDescent="0.25">
      <c r="C44" s="74">
        <v>44974</v>
      </c>
      <c r="D44" s="75">
        <v>3.8633000000000001E-2</v>
      </c>
      <c r="E44">
        <f t="shared" si="0"/>
        <v>1.5652629593056546E-2</v>
      </c>
      <c r="F44">
        <f t="shared" si="1"/>
        <v>2.3677731506719198E-4</v>
      </c>
    </row>
    <row r="45" spans="3:12" x14ac:dyDescent="0.25">
      <c r="C45" s="74">
        <v>44977</v>
      </c>
      <c r="D45" s="75">
        <v>3.8532999999999998E-2</v>
      </c>
      <c r="E45">
        <f t="shared" si="0"/>
        <v>-2.5918164989572898E-3</v>
      </c>
      <c r="F45">
        <f t="shared" si="1"/>
        <v>8.1617401580792631E-6</v>
      </c>
    </row>
    <row r="46" spans="3:12" x14ac:dyDescent="0.25">
      <c r="C46" s="74">
        <v>44978</v>
      </c>
      <c r="D46" s="75">
        <v>3.8767000000000003E-2</v>
      </c>
      <c r="E46">
        <f t="shared" si="0"/>
        <v>6.0543522581009345E-3</v>
      </c>
      <c r="F46">
        <f t="shared" si="1"/>
        <v>3.3515911278015945E-5</v>
      </c>
    </row>
    <row r="47" spans="3:12" x14ac:dyDescent="0.25">
      <c r="C47" s="74">
        <v>44979</v>
      </c>
      <c r="D47" s="75">
        <v>3.9266999999999996E-2</v>
      </c>
      <c r="E47">
        <f t="shared" si="0"/>
        <v>1.2815102205870513E-2</v>
      </c>
      <c r="F47">
        <f t="shared" si="1"/>
        <v>1.5750357330443412E-4</v>
      </c>
    </row>
    <row r="48" spans="3:12" x14ac:dyDescent="0.25">
      <c r="C48" s="74">
        <v>44980</v>
      </c>
      <c r="D48" s="75">
        <v>3.8866999999999999E-2</v>
      </c>
      <c r="E48">
        <f t="shared" si="0"/>
        <v>-1.0238909936855063E-2</v>
      </c>
      <c r="F48">
        <f t="shared" si="1"/>
        <v>1.1033337277096823E-4</v>
      </c>
    </row>
    <row r="49" spans="3:6" x14ac:dyDescent="0.25">
      <c r="C49" s="74">
        <v>44981</v>
      </c>
      <c r="D49" s="75">
        <v>3.9066999999999998E-2</v>
      </c>
      <c r="E49">
        <f t="shared" si="0"/>
        <v>5.1325593207730219E-3</v>
      </c>
      <c r="F49">
        <f t="shared" si="1"/>
        <v>2.3692555042494888E-5</v>
      </c>
    </row>
    <row r="50" spans="3:6" x14ac:dyDescent="0.25">
      <c r="C50" s="74">
        <v>44984</v>
      </c>
      <c r="D50" s="75">
        <v>3.9767000000000004E-2</v>
      </c>
      <c r="E50">
        <f t="shared" si="0"/>
        <v>1.7759301768693427E-2</v>
      </c>
      <c r="F50">
        <f t="shared" si="1"/>
        <v>3.0604851448673577E-4</v>
      </c>
    </row>
    <row r="51" spans="3:6" x14ac:dyDescent="0.25">
      <c r="C51" s="74">
        <v>44985</v>
      </c>
      <c r="D51" s="75">
        <v>4.0433000000000004E-2</v>
      </c>
      <c r="E51">
        <f t="shared" si="0"/>
        <v>1.6608860594526178E-2</v>
      </c>
      <c r="F51">
        <f t="shared" si="1"/>
        <v>2.6711983602144664E-4</v>
      </c>
    </row>
    <row r="52" spans="3:6" x14ac:dyDescent="0.25">
      <c r="C52" s="74">
        <v>44986</v>
      </c>
      <c r="D52" s="75">
        <v>4.0633000000000002E-2</v>
      </c>
      <c r="E52">
        <f t="shared" si="0"/>
        <v>4.9342611151912026E-3</v>
      </c>
      <c r="F52">
        <f t="shared" si="1"/>
        <v>2.1801444238685676E-5</v>
      </c>
    </row>
    <row r="53" spans="3:6" x14ac:dyDescent="0.25">
      <c r="C53" s="74">
        <v>44987</v>
      </c>
      <c r="D53" s="75">
        <v>4.0833000000000001E-2</v>
      </c>
      <c r="E53">
        <f t="shared" si="0"/>
        <v>4.9100336780256377E-3</v>
      </c>
      <c r="F53">
        <f t="shared" si="1"/>
        <v>2.1575785627232292E-5</v>
      </c>
    </row>
    <row r="54" spans="3:6" x14ac:dyDescent="0.25">
      <c r="C54" s="74">
        <v>44988</v>
      </c>
      <c r="D54" s="75">
        <v>4.0833000000000001E-2</v>
      </c>
      <c r="E54">
        <f t="shared" si="0"/>
        <v>0</v>
      </c>
      <c r="F54">
        <f t="shared" si="1"/>
        <v>7.025650928326547E-8</v>
      </c>
    </row>
    <row r="55" spans="3:6" x14ac:dyDescent="0.25">
      <c r="C55" s="74">
        <v>44991</v>
      </c>
      <c r="D55" s="75">
        <v>4.1033E-2</v>
      </c>
      <c r="E55">
        <f t="shared" si="0"/>
        <v>4.8860429944081836E-3</v>
      </c>
      <c r="F55">
        <f t="shared" si="1"/>
        <v>2.1353488965652145E-5</v>
      </c>
    </row>
    <row r="56" spans="3:6" x14ac:dyDescent="0.25">
      <c r="C56" s="74">
        <v>44992</v>
      </c>
      <c r="D56" s="75">
        <v>4.1367000000000001E-2</v>
      </c>
      <c r="E56">
        <f t="shared" si="0"/>
        <v>8.1068405152594971E-3</v>
      </c>
      <c r="F56">
        <f t="shared" si="1"/>
        <v>6.1493530356851767E-5</v>
      </c>
    </row>
    <row r="57" spans="3:6" x14ac:dyDescent="0.25">
      <c r="C57" s="74">
        <v>44993</v>
      </c>
      <c r="D57" s="75">
        <v>4.2133000000000004E-2</v>
      </c>
      <c r="E57">
        <f t="shared" si="0"/>
        <v>1.8347820093233238E-2</v>
      </c>
      <c r="F57">
        <f t="shared" si="1"/>
        <v>3.2698623266814493E-4</v>
      </c>
    </row>
    <row r="58" spans="3:6" x14ac:dyDescent="0.25">
      <c r="C58" s="74">
        <v>44994</v>
      </c>
      <c r="D58" s="75">
        <v>4.2266999999999999E-2</v>
      </c>
      <c r="E58">
        <f t="shared" si="0"/>
        <v>3.1753581183022318E-3</v>
      </c>
      <c r="F58">
        <f t="shared" si="1"/>
        <v>8.4698383689275706E-6</v>
      </c>
    </row>
    <row r="59" spans="3:6" x14ac:dyDescent="0.25">
      <c r="C59" s="74">
        <v>44995</v>
      </c>
      <c r="D59" s="75">
        <v>4.0999999999999995E-2</v>
      </c>
      <c r="E59">
        <f t="shared" si="0"/>
        <v>-3.0434573034941625E-2</v>
      </c>
      <c r="F59">
        <f t="shared" si="1"/>
        <v>9.4246743439185333E-4</v>
      </c>
    </row>
    <row r="60" spans="3:6" x14ac:dyDescent="0.25">
      <c r="C60" s="74">
        <v>44998</v>
      </c>
      <c r="D60" s="75">
        <v>3.7000000000000005E-2</v>
      </c>
      <c r="E60">
        <f t="shared" si="0"/>
        <v>-0.10265415406008309</v>
      </c>
      <c r="F60">
        <f t="shared" si="1"/>
        <v>1.0592364508465877E-2</v>
      </c>
    </row>
    <row r="61" spans="3:6" x14ac:dyDescent="0.25">
      <c r="C61" s="74">
        <v>44999</v>
      </c>
      <c r="D61" s="75">
        <v>3.6600000000000001E-2</v>
      </c>
      <c r="E61">
        <f t="shared" si="0"/>
        <v>-1.0869672236903992E-2</v>
      </c>
      <c r="F61">
        <f t="shared" si="1"/>
        <v>1.2398224962377707E-4</v>
      </c>
    </row>
    <row r="62" spans="3:6" x14ac:dyDescent="0.25">
      <c r="C62" s="74">
        <v>45000</v>
      </c>
      <c r="D62" s="75">
        <v>3.8767000000000003E-2</v>
      </c>
      <c r="E62">
        <f t="shared" si="0"/>
        <v>5.7521128864500712E-2</v>
      </c>
      <c r="F62">
        <f t="shared" si="1"/>
        <v>3.2782574853923814E-3</v>
      </c>
    </row>
    <row r="63" spans="3:6" x14ac:dyDescent="0.25">
      <c r="C63" s="74">
        <v>45001</v>
      </c>
      <c r="D63" s="75">
        <v>3.6000000000000004E-2</v>
      </c>
      <c r="E63">
        <f t="shared" si="0"/>
        <v>-7.4050430815711138E-2</v>
      </c>
      <c r="F63">
        <f t="shared" si="1"/>
        <v>5.5227920926616911E-3</v>
      </c>
    </row>
    <row r="64" spans="3:6" x14ac:dyDescent="0.25">
      <c r="C64" s="74">
        <v>45002</v>
      </c>
      <c r="D64" s="75">
        <v>3.7033000000000003E-2</v>
      </c>
      <c r="E64">
        <f t="shared" si="0"/>
        <v>2.8290468580766177E-2</v>
      </c>
      <c r="F64">
        <f t="shared" si="1"/>
        <v>7.8542355723770644E-4</v>
      </c>
    </row>
    <row r="65" spans="3:6" x14ac:dyDescent="0.25">
      <c r="C65" s="74">
        <v>45005</v>
      </c>
      <c r="D65" s="75">
        <v>3.4632999999999997E-2</v>
      </c>
      <c r="E65">
        <f t="shared" si="0"/>
        <v>-6.7002422285197635E-2</v>
      </c>
      <c r="F65">
        <f t="shared" si="1"/>
        <v>4.5249140982969831E-3</v>
      </c>
    </row>
    <row r="66" spans="3:6" x14ac:dyDescent="0.25">
      <c r="C66" s="74">
        <v>45006</v>
      </c>
      <c r="D66" s="75">
        <v>3.61E-2</v>
      </c>
      <c r="E66">
        <f t="shared" si="0"/>
        <v>4.1485880587156521E-2</v>
      </c>
      <c r="F66">
        <f t="shared" si="1"/>
        <v>1.6991560956492785E-3</v>
      </c>
    </row>
    <row r="67" spans="3:6" x14ac:dyDescent="0.25">
      <c r="C67" s="74">
        <v>45007</v>
      </c>
      <c r="D67" s="75">
        <v>3.7467E-2</v>
      </c>
      <c r="E67">
        <f t="shared" si="0"/>
        <v>3.7167680210222633E-2</v>
      </c>
      <c r="F67">
        <f t="shared" si="1"/>
        <v>1.3618034193558248E-3</v>
      </c>
    </row>
    <row r="68" spans="3:6" x14ac:dyDescent="0.25">
      <c r="C68" s="74">
        <v>45008</v>
      </c>
      <c r="D68" s="75">
        <v>3.78E-2</v>
      </c>
      <c r="E68">
        <f t="shared" si="0"/>
        <v>8.8485570764842373E-3</v>
      </c>
      <c r="F68">
        <f t="shared" si="1"/>
        <v>7.3676431592948165E-5</v>
      </c>
    </row>
    <row r="69" spans="3:6" x14ac:dyDescent="0.25">
      <c r="C69" s="74">
        <v>45009</v>
      </c>
      <c r="D69" s="75">
        <v>3.6333000000000004E-2</v>
      </c>
      <c r="E69">
        <f t="shared" si="0"/>
        <v>-3.9582683418518783E-2</v>
      </c>
      <c r="F69">
        <f t="shared" si="1"/>
        <v>1.5878426113020119E-3</v>
      </c>
    </row>
    <row r="70" spans="3:6" x14ac:dyDescent="0.25">
      <c r="C70" s="74">
        <v>45012</v>
      </c>
      <c r="D70" s="75">
        <v>3.6767000000000001E-2</v>
      </c>
      <c r="E70">
        <f t="shared" si="0"/>
        <v>1.1874284526363247E-2</v>
      </c>
      <c r="F70">
        <f t="shared" si="1"/>
        <v>1.3477410699415274E-4</v>
      </c>
    </row>
    <row r="71" spans="3:6" x14ac:dyDescent="0.25">
      <c r="C71" s="74">
        <v>45013</v>
      </c>
      <c r="D71" s="75">
        <v>3.7499999999999999E-2</v>
      </c>
      <c r="E71">
        <f t="shared" si="0"/>
        <v>1.9740229242978555E-2</v>
      </c>
      <c r="F71">
        <f t="shared" si="1"/>
        <v>3.7928223866747613E-4</v>
      </c>
    </row>
    <row r="72" spans="3:6" x14ac:dyDescent="0.25">
      <c r="C72" s="74">
        <v>45014</v>
      </c>
      <c r="D72" s="75">
        <v>3.7467E-2</v>
      </c>
      <c r="E72">
        <f t="shared" si="0"/>
        <v>-8.803874273073547E-4</v>
      </c>
      <c r="F72">
        <f t="shared" si="1"/>
        <v>1.3120485368446418E-6</v>
      </c>
    </row>
    <row r="73" spans="3:6" x14ac:dyDescent="0.25">
      <c r="C73" s="74">
        <v>45015</v>
      </c>
      <c r="D73" s="75">
        <v>3.7467E-2</v>
      </c>
      <c r="E73">
        <f t="shared" ref="E73:E136" si="9">LN(D73/D72)</f>
        <v>0</v>
      </c>
      <c r="F73">
        <f t="shared" ref="F73:F136" si="10">+(E73-$E$261)^2</f>
        <v>7.025650928326547E-8</v>
      </c>
    </row>
    <row r="74" spans="3:6" x14ac:dyDescent="0.25">
      <c r="C74" s="74">
        <v>45016</v>
      </c>
      <c r="D74" s="75">
        <v>3.9100000000000003E-2</v>
      </c>
      <c r="E74">
        <f t="shared" si="9"/>
        <v>4.2661921442262316E-2</v>
      </c>
      <c r="F74">
        <f t="shared" si="10"/>
        <v>1.7974939072309716E-3</v>
      </c>
    </row>
    <row r="75" spans="3:6" x14ac:dyDescent="0.25">
      <c r="C75" s="74">
        <v>45019</v>
      </c>
      <c r="D75" s="75">
        <v>3.8832999999999999E-2</v>
      </c>
      <c r="E75">
        <f t="shared" si="9"/>
        <v>-6.852066381501808E-3</v>
      </c>
      <c r="F75">
        <f t="shared" si="10"/>
        <v>5.0653480027562056E-5</v>
      </c>
    </row>
    <row r="76" spans="3:6" x14ac:dyDescent="0.25">
      <c r="C76" s="74">
        <v>45020</v>
      </c>
      <c r="D76" s="75">
        <v>3.8667E-2</v>
      </c>
      <c r="E76">
        <f t="shared" si="9"/>
        <v>-4.2838775190661132E-3</v>
      </c>
      <c r="F76">
        <f t="shared" si="10"/>
        <v>2.069282750132324E-5</v>
      </c>
    </row>
    <row r="77" spans="3:6" x14ac:dyDescent="0.25">
      <c r="C77" s="74">
        <v>45021</v>
      </c>
      <c r="D77" s="75">
        <v>3.8399999999999997E-2</v>
      </c>
      <c r="E77">
        <f t="shared" si="9"/>
        <v>-6.9290634970710944E-3</v>
      </c>
      <c r="F77">
        <f t="shared" si="10"/>
        <v>5.1755404902907496E-5</v>
      </c>
    </row>
    <row r="78" spans="3:6" x14ac:dyDescent="0.25">
      <c r="C78" s="74">
        <v>45027</v>
      </c>
      <c r="D78" s="75">
        <v>3.8433000000000002E-2</v>
      </c>
      <c r="E78">
        <f t="shared" si="9"/>
        <v>8.5900594872528521E-4</v>
      </c>
      <c r="F78">
        <f t="shared" si="10"/>
        <v>3.5277244951256239E-7</v>
      </c>
    </row>
    <row r="79" spans="3:6" x14ac:dyDescent="0.25">
      <c r="C79" s="74">
        <v>45028</v>
      </c>
      <c r="D79" s="75">
        <v>3.9167E-2</v>
      </c>
      <c r="E79">
        <f t="shared" si="9"/>
        <v>1.8918089975780199E-2</v>
      </c>
      <c r="F79">
        <f t="shared" si="10"/>
        <v>3.4793554798928671E-4</v>
      </c>
    </row>
    <row r="80" spans="3:6" x14ac:dyDescent="0.25">
      <c r="C80" s="74">
        <v>45029</v>
      </c>
      <c r="D80" s="75">
        <v>3.9532999999999999E-2</v>
      </c>
      <c r="E80">
        <f t="shared" si="9"/>
        <v>9.3012106385778389E-3</v>
      </c>
      <c r="F80">
        <f t="shared" si="10"/>
        <v>8.1652028396622385E-5</v>
      </c>
    </row>
    <row r="81" spans="3:6" x14ac:dyDescent="0.25">
      <c r="C81" s="74">
        <v>45030</v>
      </c>
      <c r="D81" s="75">
        <v>3.9833E-2</v>
      </c>
      <c r="E81">
        <f t="shared" si="9"/>
        <v>7.559948310840948E-3</v>
      </c>
      <c r="F81">
        <f t="shared" si="10"/>
        <v>5.321540356773458E-5</v>
      </c>
    </row>
    <row r="82" spans="3:6" x14ac:dyDescent="0.25">
      <c r="C82" s="74">
        <v>45033</v>
      </c>
      <c r="D82" s="75">
        <v>4.0133000000000002E-2</v>
      </c>
      <c r="E82">
        <f t="shared" si="9"/>
        <v>7.5032240566731611E-3</v>
      </c>
      <c r="F82">
        <f t="shared" si="10"/>
        <v>5.2391026948420533E-5</v>
      </c>
    </row>
    <row r="83" spans="3:6" x14ac:dyDescent="0.25">
      <c r="C83" s="74">
        <v>45034</v>
      </c>
      <c r="D83" s="75">
        <v>4.0199999999999993E-2</v>
      </c>
      <c r="E83">
        <f t="shared" si="9"/>
        <v>1.6680571006967918E-3</v>
      </c>
      <c r="F83">
        <f t="shared" si="10"/>
        <v>1.9684024224223503E-6</v>
      </c>
    </row>
    <row r="84" spans="3:6" x14ac:dyDescent="0.25">
      <c r="C84" s="74">
        <v>45035</v>
      </c>
      <c r="D84" s="75">
        <v>4.0667000000000002E-2</v>
      </c>
      <c r="E84">
        <f t="shared" si="9"/>
        <v>1.1549957127890241E-2</v>
      </c>
      <c r="F84">
        <f t="shared" si="10"/>
        <v>1.2734891571757788E-4</v>
      </c>
    </row>
    <row r="85" spans="3:6" x14ac:dyDescent="0.25">
      <c r="C85" s="74">
        <v>45036</v>
      </c>
      <c r="D85" s="75">
        <v>4.07E-2</v>
      </c>
      <c r="E85">
        <f t="shared" si="9"/>
        <v>8.1113969568393711E-4</v>
      </c>
      <c r="F85">
        <f t="shared" si="10"/>
        <v>2.9820364039396517E-7</v>
      </c>
    </row>
    <row r="86" spans="3:6" x14ac:dyDescent="0.25">
      <c r="C86" s="74">
        <v>45037</v>
      </c>
      <c r="D86" s="75">
        <v>4.0766999999999998E-2</v>
      </c>
      <c r="E86">
        <f t="shared" si="9"/>
        <v>1.6448381579207544E-3</v>
      </c>
      <c r="F86">
        <f t="shared" si="10"/>
        <v>1.9037892971521118E-6</v>
      </c>
    </row>
    <row r="87" spans="3:6" x14ac:dyDescent="0.25">
      <c r="C87" s="74">
        <v>45040</v>
      </c>
      <c r="D87" s="75">
        <v>4.0766999999999998E-2</v>
      </c>
      <c r="E87">
        <f t="shared" si="9"/>
        <v>0</v>
      </c>
      <c r="F87">
        <f t="shared" si="10"/>
        <v>7.025650928326547E-8</v>
      </c>
    </row>
    <row r="88" spans="3:6" x14ac:dyDescent="0.25">
      <c r="C88" s="74">
        <v>45041</v>
      </c>
      <c r="D88" s="75">
        <v>4.0899999999999999E-2</v>
      </c>
      <c r="E88">
        <f t="shared" si="9"/>
        <v>3.2571324422859668E-3</v>
      </c>
      <c r="F88">
        <f t="shared" si="10"/>
        <v>8.9525008222216542E-6</v>
      </c>
    </row>
    <row r="89" spans="3:6" x14ac:dyDescent="0.25">
      <c r="C89" s="74">
        <v>45042</v>
      </c>
      <c r="D89" s="75">
        <v>3.9867E-2</v>
      </c>
      <c r="E89">
        <f t="shared" si="9"/>
        <v>-2.5581149031275702E-2</v>
      </c>
      <c r="F89">
        <f t="shared" si="10"/>
        <v>6.6802649258931163E-4</v>
      </c>
    </row>
    <row r="90" spans="3:6" x14ac:dyDescent="0.25">
      <c r="C90" s="74">
        <v>45043</v>
      </c>
      <c r="D90" s="75">
        <v>4.0300000000000002E-2</v>
      </c>
      <c r="E90">
        <f t="shared" si="9"/>
        <v>1.0802554935156996E-2</v>
      </c>
      <c r="F90">
        <f t="shared" si="10"/>
        <v>1.1103881120907214E-4</v>
      </c>
    </row>
    <row r="91" spans="3:6" x14ac:dyDescent="0.25">
      <c r="C91" s="74">
        <v>45044</v>
      </c>
      <c r="D91" s="75">
        <v>3.9667000000000001E-2</v>
      </c>
      <c r="E91">
        <f t="shared" si="9"/>
        <v>-1.5831861183181094E-2</v>
      </c>
      <c r="F91">
        <f t="shared" si="10"/>
        <v>2.5911085370386216E-4</v>
      </c>
    </row>
    <row r="92" spans="3:6" x14ac:dyDescent="0.25">
      <c r="C92" s="74">
        <v>45047</v>
      </c>
      <c r="D92" s="75">
        <v>3.9767000000000004E-2</v>
      </c>
      <c r="E92">
        <f t="shared" si="9"/>
        <v>2.5178148608470991E-3</v>
      </c>
      <c r="F92">
        <f t="shared" si="10"/>
        <v>5.0749069644821038E-6</v>
      </c>
    </row>
    <row r="93" spans="3:6" x14ac:dyDescent="0.25">
      <c r="C93" s="74">
        <v>45048</v>
      </c>
      <c r="D93" s="75">
        <v>0.04</v>
      </c>
      <c r="E93">
        <f t="shared" si="9"/>
        <v>5.842031483633099E-3</v>
      </c>
      <c r="F93">
        <f t="shared" si="10"/>
        <v>3.1102617121808782E-5</v>
      </c>
    </row>
    <row r="94" spans="3:6" x14ac:dyDescent="0.25">
      <c r="C94" s="74">
        <v>45049</v>
      </c>
      <c r="D94" s="75">
        <v>3.9667000000000001E-2</v>
      </c>
      <c r="E94">
        <f t="shared" si="9"/>
        <v>-8.3598463444801412E-3</v>
      </c>
      <c r="F94">
        <f t="shared" si="10"/>
        <v>7.4388999874139709E-5</v>
      </c>
    </row>
    <row r="95" spans="3:6" x14ac:dyDescent="0.25">
      <c r="C95" s="74">
        <v>45050</v>
      </c>
      <c r="D95" s="75">
        <v>3.9900000000000005E-2</v>
      </c>
      <c r="E95">
        <f t="shared" si="9"/>
        <v>5.8567161263616847E-3</v>
      </c>
      <c r="F95">
        <f t="shared" si="10"/>
        <v>3.1266624444335685E-5</v>
      </c>
    </row>
    <row r="96" spans="3:6" x14ac:dyDescent="0.25">
      <c r="C96" s="74">
        <v>45054</v>
      </c>
      <c r="D96" s="75">
        <v>3.9667000000000001E-2</v>
      </c>
      <c r="E96">
        <f t="shared" si="9"/>
        <v>-5.8567161263617168E-3</v>
      </c>
      <c r="F96">
        <f t="shared" si="10"/>
        <v>3.7476136143801268E-5</v>
      </c>
    </row>
    <row r="97" spans="3:6" x14ac:dyDescent="0.25">
      <c r="C97" s="74">
        <v>45055</v>
      </c>
      <c r="D97" s="75">
        <v>3.9667000000000001E-2</v>
      </c>
      <c r="E97">
        <f t="shared" si="9"/>
        <v>0</v>
      </c>
      <c r="F97">
        <f t="shared" si="10"/>
        <v>7.025650928326547E-8</v>
      </c>
    </row>
    <row r="98" spans="3:6" x14ac:dyDescent="0.25">
      <c r="C98" s="74">
        <v>45056</v>
      </c>
      <c r="D98" s="75">
        <v>3.9732999999999997E-2</v>
      </c>
      <c r="E98">
        <f t="shared" si="9"/>
        <v>1.6624688967483174E-3</v>
      </c>
      <c r="F98">
        <f t="shared" si="10"/>
        <v>1.9527531763650722E-6</v>
      </c>
    </row>
    <row r="99" spans="3:6" x14ac:dyDescent="0.25">
      <c r="C99" s="74">
        <v>45057</v>
      </c>
      <c r="D99" s="75">
        <v>3.9599999999999996E-2</v>
      </c>
      <c r="E99">
        <f t="shared" si="9"/>
        <v>-3.3529584057698835E-3</v>
      </c>
      <c r="F99">
        <f t="shared" si="10"/>
        <v>1.3090053167118504E-5</v>
      </c>
    </row>
    <row r="100" spans="3:6" x14ac:dyDescent="0.25">
      <c r="C100" s="74">
        <v>45058</v>
      </c>
      <c r="D100" s="75">
        <v>3.9599999999999996E-2</v>
      </c>
      <c r="E100">
        <f t="shared" si="9"/>
        <v>0</v>
      </c>
      <c r="F100">
        <f t="shared" si="10"/>
        <v>7.025650928326547E-8</v>
      </c>
    </row>
    <row r="101" spans="3:6" x14ac:dyDescent="0.25">
      <c r="C101" s="74">
        <v>45061</v>
      </c>
      <c r="D101" s="75">
        <v>3.9800000000000002E-2</v>
      </c>
      <c r="E101">
        <f t="shared" si="9"/>
        <v>5.0377940299573022E-3</v>
      </c>
      <c r="F101">
        <f t="shared" si="10"/>
        <v>2.2778995420256145E-5</v>
      </c>
    </row>
    <row r="102" spans="3:6" x14ac:dyDescent="0.25">
      <c r="C102" s="74">
        <v>45062</v>
      </c>
      <c r="D102" s="75">
        <v>3.9699999999999999E-2</v>
      </c>
      <c r="E102">
        <f t="shared" si="9"/>
        <v>-2.5157245972473583E-3</v>
      </c>
      <c r="F102">
        <f t="shared" si="10"/>
        <v>7.7327598885637971E-6</v>
      </c>
    </row>
    <row r="103" spans="3:6" x14ac:dyDescent="0.25">
      <c r="C103" s="74">
        <v>45063</v>
      </c>
      <c r="D103" s="75">
        <v>3.9900000000000005E-2</v>
      </c>
      <c r="E103">
        <f t="shared" si="9"/>
        <v>5.0251362026732006E-3</v>
      </c>
      <c r="F103">
        <f t="shared" si="10"/>
        <v>2.2658330740744409E-5</v>
      </c>
    </row>
    <row r="104" spans="3:6" x14ac:dyDescent="0.25">
      <c r="C104" s="74">
        <v>45068</v>
      </c>
      <c r="D104" s="75">
        <v>4.0367E-2</v>
      </c>
      <c r="E104">
        <f t="shared" si="9"/>
        <v>1.1636295599340252E-2</v>
      </c>
      <c r="F104">
        <f t="shared" si="10"/>
        <v>1.2930501168208395E-4</v>
      </c>
    </row>
    <row r="105" spans="3:6" x14ac:dyDescent="0.25">
      <c r="C105" s="74">
        <v>45069</v>
      </c>
      <c r="D105" s="75">
        <v>4.07E-2</v>
      </c>
      <c r="E105">
        <f t="shared" si="9"/>
        <v>8.2154729533910932E-3</v>
      </c>
      <c r="F105">
        <f t="shared" si="10"/>
        <v>6.3209074957420327E-5</v>
      </c>
    </row>
    <row r="106" spans="3:6" x14ac:dyDescent="0.25">
      <c r="C106" s="74">
        <v>45070</v>
      </c>
      <c r="D106" s="75">
        <v>4.0967000000000003E-2</v>
      </c>
      <c r="E106">
        <f t="shared" si="9"/>
        <v>6.5387721187287499E-3</v>
      </c>
      <c r="F106">
        <f t="shared" si="10"/>
        <v>3.9359470714882119E-5</v>
      </c>
    </row>
    <row r="107" spans="3:6" x14ac:dyDescent="0.25">
      <c r="C107" s="74">
        <v>45071</v>
      </c>
      <c r="D107" s="75">
        <v>4.0899999999999999E-2</v>
      </c>
      <c r="E107">
        <f t="shared" si="9"/>
        <v>-1.6368015185219836E-3</v>
      </c>
      <c r="F107">
        <f t="shared" si="10"/>
        <v>3.6170751238480699E-6</v>
      </c>
    </row>
    <row r="108" spans="3:6" x14ac:dyDescent="0.25">
      <c r="C108" s="74">
        <v>45072</v>
      </c>
      <c r="D108" s="75">
        <v>4.1166999999999995E-2</v>
      </c>
      <c r="E108">
        <f t="shared" si="9"/>
        <v>6.5069014843761276E-3</v>
      </c>
      <c r="F108">
        <f t="shared" si="10"/>
        <v>3.8960592046888436E-5</v>
      </c>
    </row>
    <row r="109" spans="3:6" x14ac:dyDescent="0.25">
      <c r="C109" s="74">
        <v>45076</v>
      </c>
      <c r="D109" s="75">
        <v>4.0867000000000007E-2</v>
      </c>
      <c r="E109">
        <f t="shared" si="9"/>
        <v>-7.3140731255439606E-3</v>
      </c>
      <c r="F109">
        <f t="shared" si="10"/>
        <v>5.7443250519008247E-5</v>
      </c>
    </row>
    <row r="110" spans="3:6" x14ac:dyDescent="0.25">
      <c r="C110" s="74">
        <v>45077</v>
      </c>
      <c r="D110" s="75">
        <v>4.0133000000000002E-2</v>
      </c>
      <c r="E110">
        <f t="shared" si="9"/>
        <v>-1.812395288330974E-2</v>
      </c>
      <c r="F110">
        <f t="shared" si="10"/>
        <v>3.3815577440375914E-4</v>
      </c>
    </row>
    <row r="111" spans="3:6" x14ac:dyDescent="0.25">
      <c r="C111" s="74">
        <v>45078</v>
      </c>
      <c r="D111" s="75">
        <v>4.0433000000000004E-2</v>
      </c>
      <c r="E111">
        <f t="shared" si="9"/>
        <v>7.447344700551025E-3</v>
      </c>
      <c r="F111">
        <f t="shared" si="10"/>
        <v>5.158522149482733E-5</v>
      </c>
    </row>
    <row r="112" spans="3:6" x14ac:dyDescent="0.25">
      <c r="C112" s="74">
        <v>45079</v>
      </c>
      <c r="D112" s="75">
        <v>4.0266999999999997E-2</v>
      </c>
      <c r="E112">
        <f t="shared" si="9"/>
        <v>-4.1140082807928999E-3</v>
      </c>
      <c r="F112">
        <f t="shared" si="10"/>
        <v>1.9176234145421582E-5</v>
      </c>
    </row>
    <row r="113" spans="3:6" x14ac:dyDescent="0.25">
      <c r="C113" s="74">
        <v>45083</v>
      </c>
      <c r="D113" s="75">
        <v>4.0566999999999999E-2</v>
      </c>
      <c r="E113">
        <f t="shared" si="9"/>
        <v>7.4226532744457834E-3</v>
      </c>
      <c r="F113">
        <f t="shared" si="10"/>
        <v>5.1231149430032677E-5</v>
      </c>
    </row>
    <row r="114" spans="3:6" x14ac:dyDescent="0.25">
      <c r="C114" s="74">
        <v>45084</v>
      </c>
      <c r="D114" s="75">
        <v>4.0833000000000001E-2</v>
      </c>
      <c r="E114">
        <f t="shared" si="9"/>
        <v>6.5356497995638146E-3</v>
      </c>
      <c r="F114">
        <f t="shared" si="10"/>
        <v>3.9320303397124945E-5</v>
      </c>
    </row>
    <row r="115" spans="3:6" x14ac:dyDescent="0.25">
      <c r="C115" s="74">
        <v>45085</v>
      </c>
      <c r="D115" s="75">
        <v>4.0967000000000003E-2</v>
      </c>
      <c r="E115">
        <f t="shared" si="9"/>
        <v>3.2762865492316959E-3</v>
      </c>
      <c r="F115">
        <f t="shared" si="10"/>
        <v>9.0674886744006917E-6</v>
      </c>
    </row>
    <row r="116" spans="3:6" x14ac:dyDescent="0.25">
      <c r="C116" s="74">
        <v>45086</v>
      </c>
      <c r="D116" s="75">
        <v>4.1100000000000005E-2</v>
      </c>
      <c r="E116">
        <f t="shared" si="9"/>
        <v>3.2412569349110861E-3</v>
      </c>
      <c r="F116">
        <f t="shared" si="10"/>
        <v>8.857751500080862E-6</v>
      </c>
    </row>
    <row r="117" spans="3:6" x14ac:dyDescent="0.25">
      <c r="C117" s="74">
        <v>45089</v>
      </c>
      <c r="D117" s="75">
        <v>4.0933000000000004E-2</v>
      </c>
      <c r="E117">
        <f t="shared" si="9"/>
        <v>-4.0715378128891692E-3</v>
      </c>
      <c r="F117">
        <f t="shared" si="10"/>
        <v>1.8806075775488537E-5</v>
      </c>
    </row>
    <row r="118" spans="3:6" x14ac:dyDescent="0.25">
      <c r="C118" s="74">
        <v>45090</v>
      </c>
      <c r="D118" s="75">
        <v>4.0967000000000003E-2</v>
      </c>
      <c r="E118">
        <f t="shared" si="9"/>
        <v>8.3028087797808159E-4</v>
      </c>
      <c r="F118">
        <f t="shared" si="10"/>
        <v>3.1947526851198296E-7</v>
      </c>
    </row>
    <row r="119" spans="3:6" x14ac:dyDescent="0.25">
      <c r="C119" s="74">
        <v>45091</v>
      </c>
      <c r="D119" s="75">
        <v>4.1100000000000005E-2</v>
      </c>
      <c r="E119">
        <f t="shared" si="9"/>
        <v>3.2412569349110861E-3</v>
      </c>
      <c r="F119">
        <f t="shared" si="10"/>
        <v>8.857751500080862E-6</v>
      </c>
    </row>
    <row r="120" spans="3:6" x14ac:dyDescent="0.25">
      <c r="C120" s="74">
        <v>45092</v>
      </c>
      <c r="D120" s="75">
        <v>4.1632999999999996E-2</v>
      </c>
      <c r="E120">
        <f t="shared" si="9"/>
        <v>1.2885000524057564E-2</v>
      </c>
      <c r="F120">
        <f t="shared" si="10"/>
        <v>1.5926291284366683E-4</v>
      </c>
    </row>
    <row r="121" spans="3:6" x14ac:dyDescent="0.25">
      <c r="C121" s="74">
        <v>45093</v>
      </c>
      <c r="D121" s="75">
        <v>4.2199999999999994E-2</v>
      </c>
      <c r="E121">
        <f t="shared" si="9"/>
        <v>1.3527099015719265E-2</v>
      </c>
      <c r="F121">
        <f t="shared" si="10"/>
        <v>1.7588169358034918E-4</v>
      </c>
    </row>
    <row r="122" spans="3:6" x14ac:dyDescent="0.25">
      <c r="C122" s="74">
        <v>45096</v>
      </c>
      <c r="D122" s="75">
        <v>4.2133000000000004E-2</v>
      </c>
      <c r="E122">
        <f t="shared" si="9"/>
        <v>-1.5889394210188269E-3</v>
      </c>
      <c r="F122">
        <f t="shared" si="10"/>
        <v>3.4373117944965353E-6</v>
      </c>
    </row>
    <row r="123" spans="3:6" x14ac:dyDescent="0.25">
      <c r="C123" s="74">
        <v>45097</v>
      </c>
      <c r="D123" s="75">
        <v>4.2500000000000003E-2</v>
      </c>
      <c r="E123">
        <f t="shared" si="9"/>
        <v>8.6727943094241627E-3</v>
      </c>
      <c r="F123">
        <f t="shared" si="10"/>
        <v>7.069000555363965E-5</v>
      </c>
    </row>
    <row r="124" spans="3:6" x14ac:dyDescent="0.25">
      <c r="C124" s="74">
        <v>45098</v>
      </c>
      <c r="D124" s="75">
        <v>4.2766999999999999E-2</v>
      </c>
      <c r="E124">
        <f t="shared" si="9"/>
        <v>6.2627012250030933E-3</v>
      </c>
      <c r="F124">
        <f t="shared" si="10"/>
        <v>3.597170692351144E-5</v>
      </c>
    </row>
    <row r="125" spans="3:6" x14ac:dyDescent="0.25">
      <c r="C125" s="74">
        <v>45099</v>
      </c>
      <c r="D125" s="75">
        <v>4.2967000000000005E-2</v>
      </c>
      <c r="E125">
        <f t="shared" si="9"/>
        <v>4.6656020434656838E-3</v>
      </c>
      <c r="F125">
        <f t="shared" si="10"/>
        <v>1.9364775162578667E-5</v>
      </c>
    </row>
    <row r="126" spans="3:6" x14ac:dyDescent="0.25">
      <c r="C126" s="74">
        <v>45100</v>
      </c>
      <c r="D126" s="75">
        <v>4.2667000000000004E-2</v>
      </c>
      <c r="E126">
        <f t="shared" si="9"/>
        <v>-7.0065914778499154E-3</v>
      </c>
      <c r="F126">
        <f t="shared" si="10"/>
        <v>5.2876907141028486E-5</v>
      </c>
    </row>
    <row r="127" spans="3:6" x14ac:dyDescent="0.25">
      <c r="C127" s="74">
        <v>45103</v>
      </c>
      <c r="D127" s="75">
        <v>4.2599999999999999E-2</v>
      </c>
      <c r="E127">
        <f t="shared" si="9"/>
        <v>-1.5715344456654113E-3</v>
      </c>
      <c r="F127">
        <f t="shared" si="10"/>
        <v>3.3730771185335475E-6</v>
      </c>
    </row>
    <row r="128" spans="3:6" x14ac:dyDescent="0.25">
      <c r="C128" s="74">
        <v>45104</v>
      </c>
      <c r="D128" s="75">
        <v>4.2766999999999999E-2</v>
      </c>
      <c r="E128">
        <f t="shared" si="9"/>
        <v>3.9125238800495126E-3</v>
      </c>
      <c r="F128">
        <f t="shared" si="10"/>
        <v>1.3303996806333242E-5</v>
      </c>
    </row>
    <row r="129" spans="3:6" x14ac:dyDescent="0.25">
      <c r="C129" s="74">
        <v>45105</v>
      </c>
      <c r="D129" s="75">
        <v>4.2900000000000001E-2</v>
      </c>
      <c r="E129">
        <f t="shared" si="9"/>
        <v>3.1050487785969786E-3</v>
      </c>
      <c r="F129">
        <f t="shared" si="10"/>
        <v>8.0655394160208039E-6</v>
      </c>
    </row>
    <row r="130" spans="3:6" x14ac:dyDescent="0.25">
      <c r="C130" s="74">
        <v>45106</v>
      </c>
      <c r="D130" s="75">
        <v>4.2900000000000001E-2</v>
      </c>
      <c r="E130">
        <f t="shared" si="9"/>
        <v>0</v>
      </c>
      <c r="F130">
        <f t="shared" si="10"/>
        <v>7.025650928326547E-8</v>
      </c>
    </row>
    <row r="131" spans="3:6" x14ac:dyDescent="0.25">
      <c r="C131" s="74">
        <v>45107</v>
      </c>
      <c r="D131" s="75">
        <v>4.3166999999999997E-2</v>
      </c>
      <c r="E131">
        <f t="shared" si="9"/>
        <v>6.2044885154189308E-3</v>
      </c>
      <c r="F131">
        <f t="shared" si="10"/>
        <v>3.5276817684788191E-5</v>
      </c>
    </row>
    <row r="132" spans="3:6" x14ac:dyDescent="0.25">
      <c r="C132" s="74">
        <v>45110</v>
      </c>
      <c r="D132" s="75">
        <v>4.3166999999999997E-2</v>
      </c>
      <c r="E132">
        <f t="shared" si="9"/>
        <v>0</v>
      </c>
      <c r="F132">
        <f t="shared" si="10"/>
        <v>7.025650928326547E-8</v>
      </c>
    </row>
    <row r="133" spans="3:6" x14ac:dyDescent="0.25">
      <c r="C133" s="74">
        <v>45111</v>
      </c>
      <c r="D133" s="75">
        <v>4.3367000000000003E-2</v>
      </c>
      <c r="E133">
        <f t="shared" si="9"/>
        <v>4.6224687665002403E-3</v>
      </c>
      <c r="F133">
        <f t="shared" si="10"/>
        <v>1.8987015996748393E-5</v>
      </c>
    </row>
    <row r="134" spans="3:6" x14ac:dyDescent="0.25">
      <c r="C134" s="74">
        <v>45112</v>
      </c>
      <c r="D134" s="75">
        <v>4.3200000000000002E-2</v>
      </c>
      <c r="E134">
        <f t="shared" si="9"/>
        <v>-3.858287965825775E-3</v>
      </c>
      <c r="F134">
        <f t="shared" si="10"/>
        <v>1.7001993868801106E-5</v>
      </c>
    </row>
    <row r="135" spans="3:6" x14ac:dyDescent="0.25">
      <c r="C135" s="74">
        <v>45113</v>
      </c>
      <c r="D135" s="75">
        <v>4.3432999999999999E-2</v>
      </c>
      <c r="E135">
        <f t="shared" si="9"/>
        <v>5.3790255860916196E-3</v>
      </c>
      <c r="F135">
        <f t="shared" si="10"/>
        <v>2.6152649694169414E-5</v>
      </c>
    </row>
    <row r="136" spans="3:6" x14ac:dyDescent="0.25">
      <c r="C136" s="74">
        <v>45114</v>
      </c>
      <c r="D136" s="75">
        <v>4.3499999999999997E-2</v>
      </c>
      <c r="E136">
        <f t="shared" si="9"/>
        <v>1.5414172584821513E-3</v>
      </c>
      <c r="F136">
        <f t="shared" si="10"/>
        <v>1.6290892685206055E-6</v>
      </c>
    </row>
    <row r="137" spans="3:6" x14ac:dyDescent="0.25">
      <c r="C137" s="74">
        <v>45117</v>
      </c>
      <c r="D137" s="75">
        <v>4.3499999999999997E-2</v>
      </c>
      <c r="E137">
        <f t="shared" ref="E137:E200" si="11">LN(D137/D136)</f>
        <v>0</v>
      </c>
      <c r="F137">
        <f t="shared" ref="F137:F200" si="12">+(E137-$E$261)^2</f>
        <v>7.025650928326547E-8</v>
      </c>
    </row>
    <row r="138" spans="3:6" x14ac:dyDescent="0.25">
      <c r="C138" s="74">
        <v>45118</v>
      </c>
      <c r="D138" s="75">
        <v>4.3632999999999998E-2</v>
      </c>
      <c r="E138">
        <f t="shared" si="11"/>
        <v>3.0528067045215296E-3</v>
      </c>
      <c r="F138">
        <f t="shared" si="12"/>
        <v>7.7715347840261962E-6</v>
      </c>
    </row>
    <row r="139" spans="3:6" x14ac:dyDescent="0.25">
      <c r="C139" s="74">
        <v>45119</v>
      </c>
      <c r="D139" s="75">
        <v>4.3666999999999997E-2</v>
      </c>
      <c r="E139">
        <f t="shared" si="11"/>
        <v>7.7892329253246239E-4</v>
      </c>
      <c r="F139">
        <f t="shared" si="12"/>
        <v>2.6405605399559112E-7</v>
      </c>
    </row>
    <row r="140" spans="3:6" x14ac:dyDescent="0.25">
      <c r="C140" s="74">
        <v>45120</v>
      </c>
      <c r="D140" s="75">
        <v>4.2967000000000005E-2</v>
      </c>
      <c r="E140">
        <f t="shared" si="11"/>
        <v>-1.6160288892852263E-2</v>
      </c>
      <c r="F140">
        <f t="shared" si="12"/>
        <v>2.6979206801356178E-4</v>
      </c>
    </row>
    <row r="141" spans="3:6" x14ac:dyDescent="0.25">
      <c r="C141" s="74">
        <v>45121</v>
      </c>
      <c r="D141" s="75">
        <v>4.3367000000000003E-2</v>
      </c>
      <c r="E141">
        <f t="shared" si="11"/>
        <v>9.2664040170504103E-3</v>
      </c>
      <c r="F141">
        <f t="shared" si="12"/>
        <v>8.1024204108192386E-5</v>
      </c>
    </row>
    <row r="142" spans="3:6" x14ac:dyDescent="0.25">
      <c r="C142" s="74">
        <v>45124</v>
      </c>
      <c r="D142" s="75">
        <v>4.3432999999999999E-2</v>
      </c>
      <c r="E142">
        <f t="shared" si="11"/>
        <v>1.5207376202656503E-3</v>
      </c>
      <c r="F142">
        <f t="shared" si="12"/>
        <v>1.5767276803143044E-6</v>
      </c>
    </row>
    <row r="143" spans="3:6" x14ac:dyDescent="0.25">
      <c r="C143" s="74">
        <v>45125</v>
      </c>
      <c r="D143" s="75">
        <v>4.2900000000000001E-2</v>
      </c>
      <c r="E143">
        <f t="shared" si="11"/>
        <v>-1.2347694902184887E-2</v>
      </c>
      <c r="F143">
        <f t="shared" si="12"/>
        <v>1.5908157221765175E-4</v>
      </c>
    </row>
    <row r="144" spans="3:6" x14ac:dyDescent="0.25">
      <c r="C144" s="74">
        <v>45126</v>
      </c>
      <c r="D144" s="75">
        <v>4.2533000000000001E-2</v>
      </c>
      <c r="E144">
        <f t="shared" si="11"/>
        <v>-8.591580712696386E-3</v>
      </c>
      <c r="F144">
        <f t="shared" si="12"/>
        <v>7.8440074879564098E-5</v>
      </c>
    </row>
    <row r="145" spans="3:6" x14ac:dyDescent="0.25">
      <c r="C145" s="74">
        <v>45127</v>
      </c>
      <c r="D145" s="75">
        <v>4.3132999999999998E-2</v>
      </c>
      <c r="E145">
        <f t="shared" si="11"/>
        <v>1.4008120172284236E-2</v>
      </c>
      <c r="F145">
        <f t="shared" si="12"/>
        <v>1.8887171815903014E-4</v>
      </c>
    </row>
    <row r="146" spans="3:6" x14ac:dyDescent="0.25">
      <c r="C146" s="74">
        <v>45128</v>
      </c>
      <c r="D146" s="75">
        <v>4.3166999999999997E-2</v>
      </c>
      <c r="E146">
        <f t="shared" si="11"/>
        <v>7.8794905583103871E-4</v>
      </c>
      <c r="F146">
        <f t="shared" si="12"/>
        <v>2.7341354531318075E-7</v>
      </c>
    </row>
    <row r="147" spans="3:6" x14ac:dyDescent="0.25">
      <c r="C147" s="74">
        <v>45131</v>
      </c>
      <c r="D147" s="75">
        <v>4.2766999999999999E-2</v>
      </c>
      <c r="E147">
        <f t="shared" si="11"/>
        <v>-9.3095372940158426E-3</v>
      </c>
      <c r="F147">
        <f t="shared" si="12"/>
        <v>9.1672902711144576E-5</v>
      </c>
    </row>
    <row r="148" spans="3:6" x14ac:dyDescent="0.25">
      <c r="C148" s="74">
        <v>45132</v>
      </c>
      <c r="D148" s="75">
        <v>4.2733E-2</v>
      </c>
      <c r="E148">
        <f t="shared" si="11"/>
        <v>-7.9532167934934727E-4</v>
      </c>
      <c r="F148">
        <f t="shared" si="12"/>
        <v>1.1244081284745613E-6</v>
      </c>
    </row>
    <row r="149" spans="3:6" x14ac:dyDescent="0.25">
      <c r="C149" s="74">
        <v>45133</v>
      </c>
      <c r="D149" s="75">
        <v>4.2733E-2</v>
      </c>
      <c r="E149">
        <f t="shared" si="11"/>
        <v>0</v>
      </c>
      <c r="F149">
        <f t="shared" si="12"/>
        <v>7.025650928326547E-8</v>
      </c>
    </row>
    <row r="150" spans="3:6" x14ac:dyDescent="0.25">
      <c r="C150" s="74">
        <v>45134</v>
      </c>
      <c r="D150" s="75">
        <v>4.2933000000000006E-2</v>
      </c>
      <c r="E150">
        <f t="shared" si="11"/>
        <v>4.6693055208236701E-3</v>
      </c>
      <c r="F150">
        <f t="shared" si="12"/>
        <v>1.9397383498077157E-5</v>
      </c>
    </row>
    <row r="151" spans="3:6" x14ac:dyDescent="0.25">
      <c r="C151" s="74">
        <v>45135</v>
      </c>
      <c r="D151" s="75">
        <v>4.24E-2</v>
      </c>
      <c r="E151">
        <f t="shared" si="11"/>
        <v>-1.24923987589365E-2</v>
      </c>
      <c r="F151">
        <f t="shared" si="12"/>
        <v>1.6275273982035236E-4</v>
      </c>
    </row>
    <row r="152" spans="3:6" x14ac:dyDescent="0.25">
      <c r="C152" s="74">
        <v>45138</v>
      </c>
      <c r="D152" s="75">
        <v>4.2533000000000001E-2</v>
      </c>
      <c r="E152">
        <f t="shared" si="11"/>
        <v>3.1318829833628377E-3</v>
      </c>
      <c r="F152">
        <f t="shared" si="12"/>
        <v>8.2186772011975861E-6</v>
      </c>
    </row>
    <row r="153" spans="3:6" x14ac:dyDescent="0.25">
      <c r="C153" s="74">
        <v>45139</v>
      </c>
      <c r="D153" s="75">
        <v>4.2500000000000003E-2</v>
      </c>
      <c r="E153">
        <f t="shared" si="11"/>
        <v>-7.7616929090364357E-4</v>
      </c>
      <c r="F153">
        <f t="shared" si="12"/>
        <v>1.0841572800769326E-6</v>
      </c>
    </row>
    <row r="154" spans="3:6" x14ac:dyDescent="0.25">
      <c r="C154" s="74">
        <v>45140</v>
      </c>
      <c r="D154" s="75">
        <v>4.2367000000000002E-2</v>
      </c>
      <c r="E154">
        <f t="shared" si="11"/>
        <v>-3.1343186134099731E-3</v>
      </c>
      <c r="F154">
        <f t="shared" si="12"/>
        <v>1.1555771182710984E-5</v>
      </c>
    </row>
    <row r="155" spans="3:6" x14ac:dyDescent="0.25">
      <c r="C155" s="74">
        <v>45141</v>
      </c>
      <c r="D155" s="75">
        <v>4.2332999999999996E-2</v>
      </c>
      <c r="E155">
        <f t="shared" si="11"/>
        <v>-8.0283357322806124E-4</v>
      </c>
      <c r="F155">
        <f t="shared" si="12"/>
        <v>1.1403954979755674E-6</v>
      </c>
    </row>
    <row r="156" spans="3:6" x14ac:dyDescent="0.25">
      <c r="C156" s="74">
        <v>45142</v>
      </c>
      <c r="D156" s="75">
        <v>4.2533000000000001E-2</v>
      </c>
      <c r="E156">
        <f t="shared" si="11"/>
        <v>4.7133214775415457E-3</v>
      </c>
      <c r="F156">
        <f t="shared" si="12"/>
        <v>1.9787035111836282E-5</v>
      </c>
    </row>
    <row r="157" spans="3:6" x14ac:dyDescent="0.25">
      <c r="C157" s="74">
        <v>45145</v>
      </c>
      <c r="D157" s="75">
        <v>4.2599999999999999E-2</v>
      </c>
      <c r="E157">
        <f t="shared" si="11"/>
        <v>1.5740080540498757E-3</v>
      </c>
      <c r="F157">
        <f t="shared" si="12"/>
        <v>1.7133464616296219E-6</v>
      </c>
    </row>
    <row r="158" spans="3:6" x14ac:dyDescent="0.25">
      <c r="C158" s="74">
        <v>45146</v>
      </c>
      <c r="D158" s="75">
        <v>4.2367000000000002E-2</v>
      </c>
      <c r="E158">
        <f t="shared" si="11"/>
        <v>-5.4844959583634787E-3</v>
      </c>
      <c r="F158">
        <f t="shared" si="12"/>
        <v>3.3057387334167417E-5</v>
      </c>
    </row>
    <row r="159" spans="3:6" x14ac:dyDescent="0.25">
      <c r="C159" s="74">
        <v>45147</v>
      </c>
      <c r="D159" s="75">
        <v>4.24E-2</v>
      </c>
      <c r="E159">
        <f t="shared" si="11"/>
        <v>7.7860492095091971E-4</v>
      </c>
      <c r="F159">
        <f t="shared" si="12"/>
        <v>2.6372895606426139E-7</v>
      </c>
    </row>
    <row r="160" spans="3:6" x14ac:dyDescent="0.25">
      <c r="C160" s="74">
        <v>45148</v>
      </c>
      <c r="D160" s="75">
        <v>4.2599999999999999E-2</v>
      </c>
      <c r="E160">
        <f t="shared" si="11"/>
        <v>4.7058910374127138E-3</v>
      </c>
      <c r="F160">
        <f t="shared" si="12"/>
        <v>1.9720985233853663E-5</v>
      </c>
    </row>
    <row r="161" spans="3:6" x14ac:dyDescent="0.25">
      <c r="C161" s="74">
        <v>45149</v>
      </c>
      <c r="D161" s="75">
        <v>4.2633000000000004E-2</v>
      </c>
      <c r="E161">
        <f t="shared" si="11"/>
        <v>7.7434800250949566E-4</v>
      </c>
      <c r="F161">
        <f t="shared" si="12"/>
        <v>2.5937483500309446E-7</v>
      </c>
    </row>
    <row r="162" spans="3:6" x14ac:dyDescent="0.25">
      <c r="C162" s="74">
        <v>45152</v>
      </c>
      <c r="D162" s="75">
        <v>4.2832999999999996E-2</v>
      </c>
      <c r="E162">
        <f t="shared" si="11"/>
        <v>4.680232257882451E-3</v>
      </c>
      <c r="F162">
        <f t="shared" si="12"/>
        <v>1.9493750969289434E-5</v>
      </c>
    </row>
    <row r="163" spans="3:6" x14ac:dyDescent="0.25">
      <c r="C163" s="74">
        <v>45153</v>
      </c>
      <c r="D163" s="75">
        <v>4.3432999999999999E-2</v>
      </c>
      <c r="E163">
        <f t="shared" si="11"/>
        <v>1.3910687300439539E-2</v>
      </c>
      <c r="F163">
        <f t="shared" si="12"/>
        <v>1.8620315957431841E-4</v>
      </c>
    </row>
    <row r="164" spans="3:6" x14ac:dyDescent="0.25">
      <c r="C164" s="74">
        <v>45154</v>
      </c>
      <c r="D164" s="75">
        <v>4.3166999999999997E-2</v>
      </c>
      <c r="E164">
        <f t="shared" si="11"/>
        <v>-6.1432063867661087E-3</v>
      </c>
      <c r="F164">
        <f t="shared" si="12"/>
        <v>4.1065870968152608E-5</v>
      </c>
    </row>
    <row r="165" spans="3:6" x14ac:dyDescent="0.25">
      <c r="C165" s="74">
        <v>45155</v>
      </c>
      <c r="D165" s="75">
        <v>4.3299999999999998E-2</v>
      </c>
      <c r="E165">
        <f t="shared" si="11"/>
        <v>3.0763205590539347E-3</v>
      </c>
      <c r="F165">
        <f t="shared" si="12"/>
        <v>7.9031890524570781E-6</v>
      </c>
    </row>
    <row r="166" spans="3:6" x14ac:dyDescent="0.25">
      <c r="C166" s="74">
        <v>45156</v>
      </c>
      <c r="D166" s="75">
        <v>4.3099999999999999E-2</v>
      </c>
      <c r="E166">
        <f t="shared" si="11"/>
        <v>-4.6296378987419938E-3</v>
      </c>
      <c r="F166">
        <f t="shared" si="12"/>
        <v>2.3958062084980118E-5</v>
      </c>
    </row>
    <row r="167" spans="3:6" x14ac:dyDescent="0.25">
      <c r="C167" s="74">
        <v>45159</v>
      </c>
      <c r="D167" s="75">
        <v>4.3099999999999999E-2</v>
      </c>
      <c r="E167">
        <f t="shared" si="11"/>
        <v>0</v>
      </c>
      <c r="F167">
        <f t="shared" si="12"/>
        <v>7.025650928326547E-8</v>
      </c>
    </row>
    <row r="168" spans="3:6" x14ac:dyDescent="0.25">
      <c r="C168" s="74">
        <v>45160</v>
      </c>
      <c r="D168" s="75">
        <v>4.3200000000000002E-2</v>
      </c>
      <c r="E168">
        <f t="shared" si="11"/>
        <v>2.3174981403624824E-3</v>
      </c>
      <c r="F168">
        <f t="shared" si="12"/>
        <v>4.2125045989990058E-6</v>
      </c>
    </row>
    <row r="169" spans="3:6" x14ac:dyDescent="0.25">
      <c r="C169" s="74">
        <v>45161</v>
      </c>
      <c r="D169" s="75">
        <v>4.2533000000000001E-2</v>
      </c>
      <c r="E169">
        <f t="shared" si="11"/>
        <v>-1.5560250028789803E-2</v>
      </c>
      <c r="F169">
        <f t="shared" si="12"/>
        <v>2.5044041993522439E-4</v>
      </c>
    </row>
    <row r="170" spans="3:6" x14ac:dyDescent="0.25">
      <c r="C170" s="74">
        <v>45162</v>
      </c>
      <c r="D170" s="75">
        <v>4.2300000000000004E-2</v>
      </c>
      <c r="E170">
        <f t="shared" si="11"/>
        <v>-5.4931591690424667E-3</v>
      </c>
      <c r="F170">
        <f t="shared" si="12"/>
        <v>3.315708160492311E-5</v>
      </c>
    </row>
    <row r="171" spans="3:6" x14ac:dyDescent="0.25">
      <c r="C171" s="74">
        <v>45163</v>
      </c>
      <c r="D171" s="75">
        <v>4.2500000000000003E-2</v>
      </c>
      <c r="E171">
        <f t="shared" si="11"/>
        <v>4.7169898781388667E-3</v>
      </c>
      <c r="F171">
        <f t="shared" si="12"/>
        <v>1.9819684583195044E-5</v>
      </c>
    </row>
    <row r="172" spans="3:6" x14ac:dyDescent="0.25">
      <c r="C172" s="74">
        <v>45166</v>
      </c>
      <c r="D172" s="75">
        <v>4.2866999999999995E-2</v>
      </c>
      <c r="E172">
        <f t="shared" si="11"/>
        <v>8.5982232245713705E-3</v>
      </c>
      <c r="F172">
        <f t="shared" si="12"/>
        <v>6.9441618580318005E-5</v>
      </c>
    </row>
    <row r="173" spans="3:6" x14ac:dyDescent="0.25">
      <c r="C173" s="74">
        <v>45167</v>
      </c>
      <c r="D173" s="75">
        <v>4.2866999999999995E-2</v>
      </c>
      <c r="E173">
        <f t="shared" si="11"/>
        <v>0</v>
      </c>
      <c r="F173">
        <f t="shared" si="12"/>
        <v>7.025650928326547E-8</v>
      </c>
    </row>
    <row r="174" spans="3:6" x14ac:dyDescent="0.25">
      <c r="C174" s="74">
        <v>45168</v>
      </c>
      <c r="D174" s="75">
        <v>4.3132999999999998E-2</v>
      </c>
      <c r="E174">
        <f t="shared" si="11"/>
        <v>6.1860662386164144E-3</v>
      </c>
      <c r="F174">
        <f t="shared" si="12"/>
        <v>3.5058321452295455E-5</v>
      </c>
    </row>
    <row r="175" spans="3:6" x14ac:dyDescent="0.25">
      <c r="C175" s="74">
        <v>45169</v>
      </c>
      <c r="D175" s="75">
        <v>4.2667000000000004E-2</v>
      </c>
      <c r="E175">
        <f t="shared" si="11"/>
        <v>-1.0862577672568896E-2</v>
      </c>
      <c r="F175">
        <f t="shared" si="12"/>
        <v>1.2382430781608027E-4</v>
      </c>
    </row>
    <row r="176" spans="3:6" x14ac:dyDescent="0.25">
      <c r="C176" s="74">
        <v>45170</v>
      </c>
      <c r="D176" s="75">
        <v>4.2233E-2</v>
      </c>
      <c r="E176">
        <f t="shared" si="11"/>
        <v>-1.0223881752980073E-2</v>
      </c>
      <c r="F176">
        <f t="shared" si="12"/>
        <v>1.1001788745070894E-4</v>
      </c>
    </row>
    <row r="177" spans="3:6" x14ac:dyDescent="0.25">
      <c r="C177" s="74">
        <v>45173</v>
      </c>
      <c r="D177" s="75">
        <v>4.2332999999999996E-2</v>
      </c>
      <c r="E177">
        <f t="shared" si="11"/>
        <v>2.3650177757230241E-3</v>
      </c>
      <c r="F177">
        <f t="shared" si="12"/>
        <v>4.4098249915687964E-6</v>
      </c>
    </row>
    <row r="178" spans="3:6" x14ac:dyDescent="0.25">
      <c r="C178" s="74">
        <v>45174</v>
      </c>
      <c r="D178" s="75">
        <v>4.2300000000000004E-2</v>
      </c>
      <c r="E178">
        <f t="shared" si="11"/>
        <v>-7.798376915007897E-4</v>
      </c>
      <c r="F178">
        <f t="shared" si="12"/>
        <v>1.0918100254715931E-6</v>
      </c>
    </row>
    <row r="179" spans="3:6" x14ac:dyDescent="0.25">
      <c r="C179" s="74">
        <v>45175</v>
      </c>
      <c r="D179" s="75">
        <v>4.2466999999999998E-2</v>
      </c>
      <c r="E179">
        <f t="shared" si="11"/>
        <v>3.9402176804789867E-3</v>
      </c>
      <c r="F179">
        <f t="shared" si="12"/>
        <v>1.3506788057201695E-5</v>
      </c>
    </row>
    <row r="180" spans="3:6" x14ac:dyDescent="0.25">
      <c r="C180" s="74">
        <v>45176</v>
      </c>
      <c r="D180" s="75">
        <v>4.2599999999999999E-2</v>
      </c>
      <c r="E180">
        <f t="shared" si="11"/>
        <v>3.1269495426134836E-3</v>
      </c>
      <c r="F180">
        <f t="shared" si="12"/>
        <v>8.1904149319026115E-6</v>
      </c>
    </row>
    <row r="181" spans="3:6" x14ac:dyDescent="0.25">
      <c r="C181" s="74">
        <v>45177</v>
      </c>
      <c r="D181" s="75">
        <v>4.2567000000000001E-2</v>
      </c>
      <c r="E181">
        <f t="shared" si="11"/>
        <v>-7.7494808203876784E-4</v>
      </c>
      <c r="F181">
        <f t="shared" si="12"/>
        <v>1.0816156559031894E-6</v>
      </c>
    </row>
    <row r="182" spans="3:6" x14ac:dyDescent="0.25">
      <c r="C182" s="74">
        <v>45180</v>
      </c>
      <c r="D182" s="75">
        <v>4.2599999999999999E-2</v>
      </c>
      <c r="E182">
        <f t="shared" si="11"/>
        <v>7.7494808203882768E-4</v>
      </c>
      <c r="F182">
        <f t="shared" si="12"/>
        <v>2.5998642237453233E-7</v>
      </c>
    </row>
    <row r="183" spans="3:6" x14ac:dyDescent="0.25">
      <c r="C183" s="74">
        <v>45181</v>
      </c>
      <c r="D183" s="75">
        <v>4.2633000000000004E-2</v>
      </c>
      <c r="E183">
        <f t="shared" si="11"/>
        <v>7.7434800250949566E-4</v>
      </c>
      <c r="F183">
        <f t="shared" si="12"/>
        <v>2.5937483500309446E-7</v>
      </c>
    </row>
    <row r="184" spans="3:6" x14ac:dyDescent="0.25">
      <c r="C184" s="74">
        <v>45182</v>
      </c>
      <c r="D184" s="75">
        <v>4.3067000000000001E-2</v>
      </c>
      <c r="E184">
        <f t="shared" si="11"/>
        <v>1.0128441310684851E-2</v>
      </c>
      <c r="F184">
        <f t="shared" si="12"/>
        <v>9.7286301832058442E-5</v>
      </c>
    </row>
    <row r="185" spans="3:6" x14ac:dyDescent="0.25">
      <c r="C185" s="74">
        <v>45183</v>
      </c>
      <c r="D185" s="75">
        <v>4.3400000000000001E-2</v>
      </c>
      <c r="E185">
        <f t="shared" si="11"/>
        <v>7.7023985178401207E-3</v>
      </c>
      <c r="F185">
        <f t="shared" si="12"/>
        <v>5.5314012487212672E-5</v>
      </c>
    </row>
    <row r="186" spans="3:6" x14ac:dyDescent="0.25">
      <c r="C186" s="74">
        <v>45184</v>
      </c>
      <c r="D186" s="75">
        <v>4.3867000000000003E-2</v>
      </c>
      <c r="E186">
        <f t="shared" si="11"/>
        <v>1.0702887872071826E-2</v>
      </c>
      <c r="F186">
        <f t="shared" si="12"/>
        <v>1.0894826227694405E-4</v>
      </c>
    </row>
    <row r="187" spans="3:6" x14ac:dyDescent="0.25">
      <c r="C187" s="74">
        <v>45187</v>
      </c>
      <c r="D187" s="75">
        <v>4.4066999999999995E-2</v>
      </c>
      <c r="E187">
        <f t="shared" si="11"/>
        <v>4.5488740389562415E-3</v>
      </c>
      <c r="F187">
        <f t="shared" si="12"/>
        <v>1.8351067477015801E-5</v>
      </c>
    </row>
    <row r="188" spans="3:6" x14ac:dyDescent="0.25">
      <c r="C188" s="74">
        <v>45188</v>
      </c>
      <c r="D188" s="75">
        <v>4.41E-2</v>
      </c>
      <c r="E188">
        <f t="shared" si="11"/>
        <v>7.4857943541293756E-4</v>
      </c>
      <c r="F188">
        <f t="shared" si="12"/>
        <v>2.3379158131215398E-7</v>
      </c>
    </row>
    <row r="189" spans="3:6" x14ac:dyDescent="0.25">
      <c r="C189" s="74">
        <v>45189</v>
      </c>
      <c r="D189" s="75">
        <v>4.4132999999999999E-2</v>
      </c>
      <c r="E189">
        <f t="shared" si="11"/>
        <v>7.480194833841058E-4</v>
      </c>
      <c r="F189">
        <f t="shared" si="12"/>
        <v>2.3325039885899151E-7</v>
      </c>
    </row>
    <row r="190" spans="3:6" x14ac:dyDescent="0.25">
      <c r="C190" s="74">
        <v>45190</v>
      </c>
      <c r="D190" s="75">
        <v>4.4233000000000001E-2</v>
      </c>
      <c r="E190">
        <f t="shared" si="11"/>
        <v>2.2633149104470929E-3</v>
      </c>
      <c r="F190">
        <f t="shared" si="12"/>
        <v>3.9930249059464049E-6</v>
      </c>
    </row>
    <row r="191" spans="3:6" x14ac:dyDescent="0.25">
      <c r="C191" s="74">
        <v>45191</v>
      </c>
      <c r="D191" s="75">
        <v>4.4066999999999995E-2</v>
      </c>
      <c r="E191">
        <f t="shared" si="11"/>
        <v>-3.759913829244137E-3</v>
      </c>
      <c r="F191">
        <f t="shared" si="12"/>
        <v>1.6200409856854334E-5</v>
      </c>
    </row>
    <row r="192" spans="3:6" x14ac:dyDescent="0.25">
      <c r="C192" s="74">
        <v>45194</v>
      </c>
      <c r="D192" s="75">
        <v>4.41E-2</v>
      </c>
      <c r="E192">
        <f t="shared" si="11"/>
        <v>7.4857943541293756E-4</v>
      </c>
      <c r="F192">
        <f t="shared" si="12"/>
        <v>2.3379158131215398E-7</v>
      </c>
    </row>
    <row r="193" spans="3:6" x14ac:dyDescent="0.25">
      <c r="C193" s="74">
        <v>45195</v>
      </c>
      <c r="D193" s="75">
        <v>4.3966999999999999E-2</v>
      </c>
      <c r="E193">
        <f t="shared" si="11"/>
        <v>-3.0204299252433067E-3</v>
      </c>
      <c r="F193">
        <f t="shared" si="12"/>
        <v>1.0794440400736745E-5</v>
      </c>
    </row>
    <row r="194" spans="3:6" x14ac:dyDescent="0.25">
      <c r="C194" s="74">
        <v>45196</v>
      </c>
      <c r="D194" s="75">
        <v>4.3966999999999999E-2</v>
      </c>
      <c r="E194">
        <f t="shared" si="11"/>
        <v>0</v>
      </c>
      <c r="F194">
        <f t="shared" si="12"/>
        <v>7.025650928326547E-8</v>
      </c>
    </row>
    <row r="195" spans="3:6" x14ac:dyDescent="0.25">
      <c r="C195" s="74">
        <v>45197</v>
      </c>
      <c r="D195" s="75">
        <v>4.4066999999999995E-2</v>
      </c>
      <c r="E195">
        <f t="shared" si="11"/>
        <v>2.2718504898304242E-3</v>
      </c>
      <c r="F195">
        <f t="shared" si="12"/>
        <v>4.0272102983720449E-6</v>
      </c>
    </row>
    <row r="196" spans="3:6" x14ac:dyDescent="0.25">
      <c r="C196" s="74">
        <v>45198</v>
      </c>
      <c r="D196" s="75">
        <v>4.4000000000000004E-2</v>
      </c>
      <c r="E196">
        <f t="shared" si="11"/>
        <v>-1.521569099126097E-3</v>
      </c>
      <c r="F196">
        <f t="shared" si="12"/>
        <v>3.1920415540091059E-6</v>
      </c>
    </row>
    <row r="197" spans="3:6" x14ac:dyDescent="0.25">
      <c r="C197" s="74">
        <v>45201</v>
      </c>
      <c r="D197" s="75">
        <v>4.3933E-2</v>
      </c>
      <c r="E197">
        <f t="shared" si="11"/>
        <v>-1.5238878001617518E-3</v>
      </c>
      <c r="F197">
        <f t="shared" si="12"/>
        <v>3.2003322452939108E-6</v>
      </c>
    </row>
    <row r="198" spans="3:6" x14ac:dyDescent="0.25">
      <c r="C198" s="74">
        <v>45202</v>
      </c>
      <c r="D198" s="75">
        <v>4.3933E-2</v>
      </c>
      <c r="E198">
        <f t="shared" si="11"/>
        <v>0</v>
      </c>
      <c r="F198">
        <f t="shared" si="12"/>
        <v>7.025650928326547E-8</v>
      </c>
    </row>
    <row r="199" spans="3:6" x14ac:dyDescent="0.25">
      <c r="C199" s="74">
        <v>45203</v>
      </c>
      <c r="D199" s="75">
        <v>4.3933E-2</v>
      </c>
      <c r="E199">
        <f t="shared" si="11"/>
        <v>0</v>
      </c>
      <c r="F199">
        <f t="shared" si="12"/>
        <v>7.025650928326547E-8</v>
      </c>
    </row>
    <row r="200" spans="3:6" x14ac:dyDescent="0.25">
      <c r="C200" s="74">
        <v>45204</v>
      </c>
      <c r="D200" s="75">
        <v>4.3733000000000001E-2</v>
      </c>
      <c r="E200">
        <f t="shared" si="11"/>
        <v>-4.5627802564872583E-3</v>
      </c>
      <c r="F200">
        <f t="shared" si="12"/>
        <v>2.3308036181427105E-5</v>
      </c>
    </row>
    <row r="201" spans="3:6" x14ac:dyDescent="0.25">
      <c r="C201" s="74">
        <v>45205</v>
      </c>
      <c r="D201" s="75">
        <v>4.3567000000000002E-2</v>
      </c>
      <c r="E201">
        <f t="shared" ref="E201:E254" si="13">LN(D201/D200)</f>
        <v>-3.802982819404362E-3</v>
      </c>
      <c r="F201">
        <f t="shared" ref="F201:F254" si="14">+(E201-$E$261)^2</f>
        <v>1.6548967863438613E-5</v>
      </c>
    </row>
    <row r="202" spans="3:6" x14ac:dyDescent="0.25">
      <c r="C202" s="74">
        <v>45208</v>
      </c>
      <c r="D202" s="75">
        <v>4.3367000000000003E-2</v>
      </c>
      <c r="E202">
        <f t="shared" si="13"/>
        <v>-4.6011998263173447E-3</v>
      </c>
      <c r="F202">
        <f t="shared" si="14"/>
        <v>2.368047929383798E-5</v>
      </c>
    </row>
    <row r="203" spans="3:6" x14ac:dyDescent="0.25">
      <c r="C203" s="74">
        <v>45209</v>
      </c>
      <c r="D203" s="75">
        <v>4.3132999999999998E-2</v>
      </c>
      <c r="E203">
        <f t="shared" si="13"/>
        <v>-5.4104178223314198E-3</v>
      </c>
      <c r="F203">
        <f t="shared" si="14"/>
        <v>3.2211042209845035E-5</v>
      </c>
    </row>
    <row r="204" spans="3:6" x14ac:dyDescent="0.25">
      <c r="C204" s="74">
        <v>45210</v>
      </c>
      <c r="D204" s="75">
        <v>4.3132999999999998E-2</v>
      </c>
      <c r="E204">
        <f t="shared" si="13"/>
        <v>0</v>
      </c>
      <c r="F204">
        <f t="shared" si="14"/>
        <v>7.025650928326547E-8</v>
      </c>
    </row>
    <row r="205" spans="3:6" x14ac:dyDescent="0.25">
      <c r="C205" s="74">
        <v>45211</v>
      </c>
      <c r="D205" s="75">
        <v>4.3299999999999998E-2</v>
      </c>
      <c r="E205">
        <f t="shared" si="13"/>
        <v>3.8642696148851251E-3</v>
      </c>
      <c r="F205">
        <f t="shared" si="14"/>
        <v>1.2954313848368409E-5</v>
      </c>
    </row>
    <row r="206" spans="3:6" x14ac:dyDescent="0.25">
      <c r="C206" s="74">
        <v>45212</v>
      </c>
      <c r="D206" s="75">
        <v>4.3267E-2</v>
      </c>
      <c r="E206">
        <f t="shared" si="13"/>
        <v>-7.6241527599450807E-4</v>
      </c>
      <c r="F206">
        <f t="shared" si="14"/>
        <v>1.0557043018933874E-6</v>
      </c>
    </row>
    <row r="207" spans="3:6" x14ac:dyDescent="0.25">
      <c r="C207" s="74">
        <v>45215</v>
      </c>
      <c r="D207" s="75">
        <v>4.3200000000000002E-2</v>
      </c>
      <c r="E207">
        <f t="shared" si="13"/>
        <v>-1.5497244823849193E-3</v>
      </c>
      <c r="F207">
        <f t="shared" si="14"/>
        <v>3.2934407024069313E-6</v>
      </c>
    </row>
    <row r="208" spans="3:6" x14ac:dyDescent="0.25">
      <c r="C208" s="74">
        <v>45216</v>
      </c>
      <c r="D208" s="75">
        <v>4.3200000000000002E-2</v>
      </c>
      <c r="E208">
        <f t="shared" si="13"/>
        <v>0</v>
      </c>
      <c r="F208">
        <f t="shared" si="14"/>
        <v>7.025650928326547E-8</v>
      </c>
    </row>
    <row r="209" spans="3:6" x14ac:dyDescent="0.25">
      <c r="C209" s="74">
        <v>45217</v>
      </c>
      <c r="D209" s="75">
        <v>4.3499999999999997E-2</v>
      </c>
      <c r="E209">
        <f t="shared" si="13"/>
        <v>6.920442844573757E-3</v>
      </c>
      <c r="F209">
        <f t="shared" si="14"/>
        <v>4.4294128197843949E-5</v>
      </c>
    </row>
    <row r="210" spans="3:6" x14ac:dyDescent="0.25">
      <c r="C210" s="74">
        <v>45218</v>
      </c>
      <c r="D210" s="75">
        <v>4.3533000000000002E-2</v>
      </c>
      <c r="E210">
        <f t="shared" si="13"/>
        <v>7.583330824272158E-4</v>
      </c>
      <c r="F210">
        <f t="shared" si="14"/>
        <v>2.4331888156759921E-7</v>
      </c>
    </row>
    <row r="211" spans="3:6" x14ac:dyDescent="0.25">
      <c r="C211" s="74">
        <v>45219</v>
      </c>
      <c r="D211" s="75">
        <v>4.3367000000000003E-2</v>
      </c>
      <c r="E211">
        <f t="shared" si="13"/>
        <v>-3.8204879611750905E-3</v>
      </c>
      <c r="F211">
        <f t="shared" si="14"/>
        <v>1.6691697606555818E-5</v>
      </c>
    </row>
    <row r="212" spans="3:6" x14ac:dyDescent="0.25">
      <c r="C212" s="74">
        <v>45222</v>
      </c>
      <c r="D212" s="75">
        <v>4.3299999999999998E-2</v>
      </c>
      <c r="E212">
        <f t="shared" si="13"/>
        <v>-1.5461482074463422E-3</v>
      </c>
      <c r="F212">
        <f t="shared" si="14"/>
        <v>3.2804731595938445E-6</v>
      </c>
    </row>
    <row r="213" spans="3:6" x14ac:dyDescent="0.25">
      <c r="C213" s="74">
        <v>45223</v>
      </c>
      <c r="D213" s="75">
        <v>4.3033000000000002E-2</v>
      </c>
      <c r="E213">
        <f t="shared" si="13"/>
        <v>-6.1853717873417815E-3</v>
      </c>
      <c r="F213">
        <f t="shared" si="14"/>
        <v>4.1608063080725965E-5</v>
      </c>
    </row>
    <row r="214" spans="3:6" x14ac:dyDescent="0.25">
      <c r="C214" s="74">
        <v>45224</v>
      </c>
      <c r="D214" s="75">
        <v>4.3067000000000001E-2</v>
      </c>
      <c r="E214">
        <f t="shared" si="13"/>
        <v>7.8977936741693791E-4</v>
      </c>
      <c r="F214">
        <f t="shared" si="14"/>
        <v>2.7533099718007654E-7</v>
      </c>
    </row>
    <row r="215" spans="3:6" x14ac:dyDescent="0.25">
      <c r="C215" s="74">
        <v>45225</v>
      </c>
      <c r="D215" s="75">
        <v>4.3166999999999997E-2</v>
      </c>
      <c r="E215">
        <f t="shared" si="13"/>
        <v>2.3192718608709075E-3</v>
      </c>
      <c r="F215">
        <f t="shared" si="14"/>
        <v>4.2197886502966216E-6</v>
      </c>
    </row>
    <row r="216" spans="3:6" x14ac:dyDescent="0.25">
      <c r="C216" s="74">
        <v>45226</v>
      </c>
      <c r="D216" s="75">
        <v>4.2699999999999995E-2</v>
      </c>
      <c r="E216">
        <f t="shared" si="13"/>
        <v>-1.0877394214811435E-2</v>
      </c>
      <c r="F216">
        <f t="shared" si="14"/>
        <v>1.2415427355682288E-4</v>
      </c>
    </row>
    <row r="217" spans="3:6" x14ac:dyDescent="0.25">
      <c r="C217" s="74">
        <v>45229</v>
      </c>
      <c r="D217" s="75">
        <v>4.24E-2</v>
      </c>
      <c r="E217">
        <f t="shared" si="13"/>
        <v>-7.0505579966666874E-3</v>
      </c>
      <c r="F217">
        <f t="shared" si="14"/>
        <v>5.3518258550045643E-5</v>
      </c>
    </row>
    <row r="218" spans="3:6" x14ac:dyDescent="0.25">
      <c r="C218" s="74">
        <v>45230</v>
      </c>
      <c r="D218" s="75">
        <v>4.2332999999999996E-2</v>
      </c>
      <c r="E218">
        <f t="shared" si="13"/>
        <v>-1.5814384941788347E-3</v>
      </c>
      <c r="F218">
        <f t="shared" si="14"/>
        <v>3.4095546386919653E-6</v>
      </c>
    </row>
    <row r="219" spans="3:6" x14ac:dyDescent="0.25">
      <c r="C219" s="74">
        <v>45231</v>
      </c>
      <c r="D219" s="75">
        <v>4.2266999999999999E-2</v>
      </c>
      <c r="E219">
        <f t="shared" si="13"/>
        <v>-1.5602840044839493E-3</v>
      </c>
      <c r="F219">
        <f t="shared" si="14"/>
        <v>3.3318787078822612E-6</v>
      </c>
    </row>
    <row r="220" spans="3:6" x14ac:dyDescent="0.25">
      <c r="C220" s="74">
        <v>45232</v>
      </c>
      <c r="D220" s="75">
        <v>4.1767000000000006E-2</v>
      </c>
      <c r="E220">
        <f t="shared" si="13"/>
        <v>-1.1900085691213305E-2</v>
      </c>
      <c r="F220">
        <f t="shared" si="14"/>
        <v>1.4799075618052434E-4</v>
      </c>
    </row>
    <row r="221" spans="3:6" x14ac:dyDescent="0.25">
      <c r="C221" s="74">
        <v>45233</v>
      </c>
      <c r="D221" s="75">
        <v>4.2167000000000003E-2</v>
      </c>
      <c r="E221">
        <f t="shared" si="13"/>
        <v>9.5313705585237454E-3</v>
      </c>
      <c r="F221">
        <f t="shared" si="14"/>
        <v>8.5864521656125079E-5</v>
      </c>
    </row>
    <row r="222" spans="3:6" x14ac:dyDescent="0.25">
      <c r="C222" s="74">
        <v>45236</v>
      </c>
      <c r="D222" s="75">
        <v>4.2133000000000004E-2</v>
      </c>
      <c r="E222">
        <f t="shared" si="13"/>
        <v>-8.066429856126233E-4</v>
      </c>
      <c r="F222">
        <f t="shared" si="14"/>
        <v>1.1485460993748897E-6</v>
      </c>
    </row>
    <row r="223" spans="3:6" x14ac:dyDescent="0.25">
      <c r="C223" s="74">
        <v>45237</v>
      </c>
      <c r="D223" s="75">
        <v>4.2066999999999993E-2</v>
      </c>
      <c r="E223">
        <f t="shared" si="13"/>
        <v>-1.5676962830689645E-3</v>
      </c>
      <c r="F223">
        <f t="shared" si="14"/>
        <v>3.3589935580750891E-6</v>
      </c>
    </row>
    <row r="224" spans="3:6" x14ac:dyDescent="0.25">
      <c r="C224" s="74">
        <v>45238</v>
      </c>
      <c r="D224" s="75">
        <v>4.2099999999999999E-2</v>
      </c>
      <c r="E224">
        <f t="shared" si="13"/>
        <v>7.8415535045743632E-4</v>
      </c>
      <c r="F224">
        <f t="shared" si="14"/>
        <v>2.6946055925938367E-7</v>
      </c>
    </row>
    <row r="225" spans="3:6" x14ac:dyDescent="0.25">
      <c r="C225" s="74">
        <v>45239</v>
      </c>
      <c r="D225" s="75">
        <v>4.2233E-2</v>
      </c>
      <c r="E225">
        <f t="shared" si="13"/>
        <v>3.1541652796743818E-3</v>
      </c>
      <c r="F225">
        <f t="shared" si="14"/>
        <v>8.3469325250443657E-6</v>
      </c>
    </row>
    <row r="226" spans="3:6" x14ac:dyDescent="0.25">
      <c r="C226" s="74">
        <v>45240</v>
      </c>
      <c r="D226" s="75">
        <v>4.2332999999999996E-2</v>
      </c>
      <c r="E226">
        <f t="shared" si="13"/>
        <v>2.3650177757230241E-3</v>
      </c>
      <c r="F226">
        <f t="shared" si="14"/>
        <v>4.4098249915687964E-6</v>
      </c>
    </row>
    <row r="227" spans="3:6" x14ac:dyDescent="0.25">
      <c r="C227" s="74">
        <v>45243</v>
      </c>
      <c r="D227" s="75">
        <v>4.2432999999999998E-2</v>
      </c>
      <c r="E227">
        <f t="shared" si="13"/>
        <v>2.359437661119282E-3</v>
      </c>
      <c r="F227">
        <f t="shared" si="14"/>
        <v>4.3864201129486381E-6</v>
      </c>
    </row>
    <row r="228" spans="3:6" x14ac:dyDescent="0.25">
      <c r="C228" s="74">
        <v>45244</v>
      </c>
      <c r="D228" s="75">
        <v>4.2432999999999998E-2</v>
      </c>
      <c r="E228">
        <f t="shared" si="13"/>
        <v>0</v>
      </c>
      <c r="F228">
        <f t="shared" si="14"/>
        <v>7.025650928326547E-8</v>
      </c>
    </row>
    <row r="229" spans="3:6" x14ac:dyDescent="0.25">
      <c r="C229" s="74">
        <v>45245</v>
      </c>
      <c r="D229" s="75">
        <v>4.1966999999999997E-2</v>
      </c>
      <c r="E229">
        <f t="shared" si="13"/>
        <v>-1.1042766242449334E-2</v>
      </c>
      <c r="F229">
        <f t="shared" si="14"/>
        <v>1.2786692177345398E-4</v>
      </c>
    </row>
    <row r="230" spans="3:6" x14ac:dyDescent="0.25">
      <c r="C230" s="74">
        <v>45246</v>
      </c>
      <c r="D230" s="75">
        <v>4.2032999999999994E-2</v>
      </c>
      <c r="E230">
        <f t="shared" si="13"/>
        <v>1.5714288948008399E-3</v>
      </c>
      <c r="F230">
        <f t="shared" si="14"/>
        <v>1.7066011398679893E-6</v>
      </c>
    </row>
    <row r="231" spans="3:6" x14ac:dyDescent="0.25">
      <c r="C231" s="74">
        <v>45247</v>
      </c>
      <c r="D231" s="75">
        <v>4.1632999999999996E-2</v>
      </c>
      <c r="E231">
        <f t="shared" si="13"/>
        <v>-9.5619020309572738E-3</v>
      </c>
      <c r="F231">
        <f t="shared" si="14"/>
        <v>9.6569171846224496E-5</v>
      </c>
    </row>
    <row r="232" spans="3:6" x14ac:dyDescent="0.25">
      <c r="C232" s="74">
        <v>45250</v>
      </c>
      <c r="D232" s="75">
        <v>4.2032999999999994E-2</v>
      </c>
      <c r="E232">
        <f t="shared" si="13"/>
        <v>9.5619020309573033E-3</v>
      </c>
      <c r="F232">
        <f t="shared" si="14"/>
        <v>8.6431282071592252E-5</v>
      </c>
    </row>
    <row r="233" spans="3:6" x14ac:dyDescent="0.25">
      <c r="C233" s="74">
        <v>45251</v>
      </c>
      <c r="D233" s="75">
        <v>4.24E-2</v>
      </c>
      <c r="E233">
        <f t="shared" si="13"/>
        <v>8.6933381807081603E-3</v>
      </c>
      <c r="F233">
        <f t="shared" si="14"/>
        <v>7.1035882449984179E-5</v>
      </c>
    </row>
    <row r="234" spans="3:6" x14ac:dyDescent="0.25">
      <c r="C234" s="74">
        <v>45252</v>
      </c>
      <c r="D234" s="75">
        <v>4.2367000000000002E-2</v>
      </c>
      <c r="E234">
        <f t="shared" si="13"/>
        <v>-7.7860492095079795E-4</v>
      </c>
      <c r="F234">
        <f t="shared" si="14"/>
        <v>1.0892353083599916E-6</v>
      </c>
    </row>
    <row r="235" spans="3:6" x14ac:dyDescent="0.25">
      <c r="C235" s="74">
        <v>45253</v>
      </c>
      <c r="D235" s="75">
        <v>4.2466999999999998E-2</v>
      </c>
      <c r="E235">
        <f t="shared" si="13"/>
        <v>2.3575464157500523E-3</v>
      </c>
      <c r="F235">
        <f t="shared" si="14"/>
        <v>4.3785017235516659E-6</v>
      </c>
    </row>
    <row r="236" spans="3:6" x14ac:dyDescent="0.25">
      <c r="C236" s="74">
        <v>45254</v>
      </c>
      <c r="D236" s="75">
        <v>4.2567000000000001E-2</v>
      </c>
      <c r="E236">
        <f t="shared" si="13"/>
        <v>2.3520014605748021E-3</v>
      </c>
      <c r="F236">
        <f t="shared" si="14"/>
        <v>4.3553269771622512E-6</v>
      </c>
    </row>
    <row r="237" spans="3:6" x14ac:dyDescent="0.25">
      <c r="C237" s="74">
        <v>45257</v>
      </c>
      <c r="D237" s="75">
        <v>4.2667000000000004E-2</v>
      </c>
      <c r="E237">
        <f t="shared" si="13"/>
        <v>2.3464825277040315E-3</v>
      </c>
      <c r="F237">
        <f t="shared" si="14"/>
        <v>4.3323220500018958E-6</v>
      </c>
    </row>
    <row r="238" spans="3:6" x14ac:dyDescent="0.25">
      <c r="C238" s="74">
        <v>45258</v>
      </c>
      <c r="D238" s="75">
        <v>4.2300000000000004E-2</v>
      </c>
      <c r="E238">
        <f t="shared" si="13"/>
        <v>-8.6387016687578047E-3</v>
      </c>
      <c r="F238">
        <f t="shared" si="14"/>
        <v>7.9276961967491603E-5</v>
      </c>
    </row>
    <row r="239" spans="3:6" x14ac:dyDescent="0.25">
      <c r="C239" s="74">
        <v>45259</v>
      </c>
      <c r="D239" s="75">
        <v>4.1700000000000001E-2</v>
      </c>
      <c r="E239">
        <f t="shared" si="13"/>
        <v>-1.4285957247476654E-2</v>
      </c>
      <c r="F239">
        <f t="shared" si="14"/>
        <v>2.1173208677922021E-4</v>
      </c>
    </row>
    <row r="240" spans="3:6" x14ac:dyDescent="0.25">
      <c r="C240" s="74">
        <v>45260</v>
      </c>
      <c r="D240" s="75">
        <v>4.0999999999999995E-2</v>
      </c>
      <c r="E240">
        <f t="shared" si="13"/>
        <v>-1.6929062100448082E-2</v>
      </c>
      <c r="F240">
        <f t="shared" si="14"/>
        <v>2.9563781571312629E-4</v>
      </c>
    </row>
    <row r="241" spans="3:6" x14ac:dyDescent="0.25">
      <c r="C241" s="74">
        <v>45261</v>
      </c>
      <c r="D241" s="75">
        <v>4.0633000000000002E-2</v>
      </c>
      <c r="E241">
        <f t="shared" si="13"/>
        <v>-8.9915223642869687E-3</v>
      </c>
      <c r="F241">
        <f t="shared" si="14"/>
        <v>8.5684306788514692E-5</v>
      </c>
    </row>
    <row r="242" spans="3:6" x14ac:dyDescent="0.25">
      <c r="C242" s="74">
        <v>45264</v>
      </c>
      <c r="D242" s="75">
        <v>3.9699999999999999E-2</v>
      </c>
      <c r="E242">
        <f t="shared" si="13"/>
        <v>-2.3229356646875955E-2</v>
      </c>
      <c r="F242">
        <f t="shared" si="14"/>
        <v>5.5198758748929667E-4</v>
      </c>
    </row>
    <row r="243" spans="3:6" x14ac:dyDescent="0.25">
      <c r="C243" s="74">
        <v>45265</v>
      </c>
      <c r="D243" s="75">
        <v>3.9266999999999996E-2</v>
      </c>
      <c r="E243">
        <f t="shared" si="13"/>
        <v>-1.0966716215452817E-2</v>
      </c>
      <c r="F243">
        <f t="shared" si="14"/>
        <v>1.2615278448248411E-4</v>
      </c>
    </row>
    <row r="244" spans="3:6" x14ac:dyDescent="0.25">
      <c r="C244" s="74">
        <v>45266</v>
      </c>
      <c r="D244" s="75">
        <v>3.9300000000000002E-2</v>
      </c>
      <c r="E244">
        <f t="shared" si="13"/>
        <v>8.4004739752365539E-4</v>
      </c>
      <c r="F244">
        <f t="shared" si="14"/>
        <v>3.3061114576523333E-7</v>
      </c>
    </row>
    <row r="245" spans="3:6" x14ac:dyDescent="0.25">
      <c r="C245" s="74">
        <v>45267</v>
      </c>
      <c r="D245" s="75">
        <v>3.9366999999999999E-2</v>
      </c>
      <c r="E245">
        <f t="shared" si="13"/>
        <v>1.7033830246511181E-3</v>
      </c>
      <c r="F245">
        <f t="shared" si="14"/>
        <v>2.0687747203254497E-6</v>
      </c>
    </row>
    <row r="246" spans="3:6" x14ac:dyDescent="0.25">
      <c r="C246" s="74">
        <v>45268</v>
      </c>
      <c r="D246" s="75">
        <v>3.9532999999999999E-2</v>
      </c>
      <c r="E246">
        <f t="shared" si="13"/>
        <v>4.2078642568975323E-3</v>
      </c>
      <c r="F246">
        <f t="shared" si="14"/>
        <v>1.5545709786216433E-5</v>
      </c>
    </row>
    <row r="247" spans="3:6" x14ac:dyDescent="0.25">
      <c r="C247" s="74">
        <v>45271</v>
      </c>
      <c r="D247" s="75">
        <v>3.9833E-2</v>
      </c>
      <c r="E247">
        <f t="shared" si="13"/>
        <v>7.559948310840948E-3</v>
      </c>
      <c r="F247">
        <f t="shared" si="14"/>
        <v>5.321540356773458E-5</v>
      </c>
    </row>
    <row r="248" spans="3:6" x14ac:dyDescent="0.25">
      <c r="C248" s="74">
        <v>45272</v>
      </c>
      <c r="D248" s="75">
        <v>3.9800000000000002E-2</v>
      </c>
      <c r="E248">
        <f t="shared" si="13"/>
        <v>-8.2880217721322869E-4</v>
      </c>
      <c r="F248">
        <f t="shared" si="14"/>
        <v>1.1965332481364445E-6</v>
      </c>
    </row>
    <row r="249" spans="3:6" x14ac:dyDescent="0.25">
      <c r="C249" s="74">
        <v>45273</v>
      </c>
      <c r="D249" s="75">
        <v>3.9900000000000005E-2</v>
      </c>
      <c r="E249">
        <f t="shared" si="13"/>
        <v>2.5094116054259286E-3</v>
      </c>
      <c r="F249">
        <f t="shared" si="14"/>
        <v>5.0371166208590144E-6</v>
      </c>
    </row>
    <row r="250" spans="3:6" x14ac:dyDescent="0.25">
      <c r="C250" s="74">
        <v>45274</v>
      </c>
      <c r="D250" s="75">
        <v>3.8199999999999998E-2</v>
      </c>
      <c r="E250">
        <f t="shared" si="13"/>
        <v>-4.3540808283288449E-2</v>
      </c>
      <c r="F250">
        <f t="shared" si="14"/>
        <v>1.9189540474117033E-3</v>
      </c>
    </row>
    <row r="251" spans="3:6" x14ac:dyDescent="0.25">
      <c r="C251" s="74">
        <v>45275</v>
      </c>
      <c r="D251" s="75">
        <v>3.8699999999999998E-2</v>
      </c>
      <c r="E251">
        <f t="shared" si="13"/>
        <v>1.3004084423206609E-2</v>
      </c>
      <c r="F251">
        <f t="shared" si="14"/>
        <v>1.6228275740019928E-4</v>
      </c>
    </row>
    <row r="252" spans="3:6" x14ac:dyDescent="0.25">
      <c r="C252" s="74">
        <v>45278</v>
      </c>
      <c r="D252" s="75">
        <v>3.8699999999999998E-2</v>
      </c>
      <c r="E252">
        <f t="shared" si="13"/>
        <v>0</v>
      </c>
      <c r="F252">
        <f t="shared" si="14"/>
        <v>7.025650928326547E-8</v>
      </c>
    </row>
    <row r="253" spans="3:6" x14ac:dyDescent="0.25">
      <c r="C253" s="74">
        <v>45279</v>
      </c>
      <c r="D253" s="75">
        <v>3.9E-2</v>
      </c>
      <c r="E253">
        <f t="shared" si="13"/>
        <v>7.7220460939103185E-3</v>
      </c>
      <c r="F253">
        <f t="shared" si="14"/>
        <v>5.5606649884852512E-5</v>
      </c>
    </row>
    <row r="254" spans="3:6" x14ac:dyDescent="0.25">
      <c r="C254" s="74">
        <v>45280</v>
      </c>
      <c r="D254" s="75">
        <v>3.8732999999999997E-2</v>
      </c>
      <c r="E254">
        <f t="shared" si="13"/>
        <v>-6.8696962689552684E-3</v>
      </c>
      <c r="F254">
        <f t="shared" si="14"/>
        <v>5.0904739095113683E-5</v>
      </c>
    </row>
    <row r="255" spans="3:6" x14ac:dyDescent="0.25">
      <c r="C255" s="74">
        <v>45281</v>
      </c>
      <c r="D255" s="75">
        <v>3.8332999999999999E-2</v>
      </c>
      <c r="E255">
        <f t="shared" ref="E255:E258" si="15">LN(D255/D254)</f>
        <v>-1.0380805855532194E-2</v>
      </c>
      <c r="F255">
        <f t="shared" ref="F255:F258" si="16">+(E255-$E$261)^2</f>
        <v>1.1333444799304123E-4</v>
      </c>
    </row>
    <row r="256" spans="3:6" x14ac:dyDescent="0.25">
      <c r="C256" s="74">
        <v>45282</v>
      </c>
      <c r="D256" s="75">
        <v>3.8332999999999999E-2</v>
      </c>
      <c r="E256">
        <f t="shared" si="15"/>
        <v>0</v>
      </c>
      <c r="F256">
        <f t="shared" si="16"/>
        <v>7.025650928326547E-8</v>
      </c>
    </row>
    <row r="257" spans="3:6" x14ac:dyDescent="0.25">
      <c r="C257" s="74">
        <v>45287</v>
      </c>
      <c r="D257" s="75">
        <v>3.7967000000000001E-2</v>
      </c>
      <c r="E257">
        <f t="shared" si="15"/>
        <v>-9.5937826274175107E-3</v>
      </c>
      <c r="F257">
        <f t="shared" si="16"/>
        <v>9.719676700513365E-5</v>
      </c>
    </row>
    <row r="258" spans="3:6" x14ac:dyDescent="0.25">
      <c r="C258" s="76">
        <v>45288</v>
      </c>
      <c r="D258" s="77">
        <v>3.78E-2</v>
      </c>
      <c r="E258" s="69">
        <f t="shared" si="15"/>
        <v>-4.4082587521994936E-3</v>
      </c>
      <c r="F258" s="69">
        <f t="shared" si="16"/>
        <v>2.1839902970505004E-5</v>
      </c>
    </row>
    <row r="259" spans="3:6" x14ac:dyDescent="0.25">
      <c r="C259" s="2"/>
    </row>
    <row r="260" spans="3:6" x14ac:dyDescent="0.25">
      <c r="C260" s="2"/>
      <c r="E260" t="s">
        <v>23</v>
      </c>
      <c r="F260" s="78">
        <f>SUM(F8:F258)</f>
        <v>4.8926527415067401E-2</v>
      </c>
    </row>
    <row r="261" spans="3:6" x14ac:dyDescent="0.25">
      <c r="C261" s="2" t="s">
        <v>17</v>
      </c>
      <c r="E261" s="78">
        <f>AVERAGE(E8:E258)</f>
        <v>2.6505944481052825E-4</v>
      </c>
    </row>
    <row r="262" spans="3:6" x14ac:dyDescent="0.25">
      <c r="C262" s="2" t="s">
        <v>27</v>
      </c>
      <c r="E262">
        <f>COUNT(E8:E258)</f>
        <v>251</v>
      </c>
    </row>
    <row r="263" spans="3:6" x14ac:dyDescent="0.25">
      <c r="C263" s="2"/>
    </row>
    <row r="264" spans="3:6" x14ac:dyDescent="0.25">
      <c r="C264" s="2"/>
      <c r="F264" s="78">
        <f>+F260/(E262-1)</f>
        <v>1.9570610966026961E-4</v>
      </c>
    </row>
    <row r="265" spans="3:6" x14ac:dyDescent="0.25">
      <c r="E265" t="s">
        <v>2</v>
      </c>
      <c r="F265" s="11">
        <f>+F264^0.5</f>
        <v>1.3989499978922392E-2</v>
      </c>
    </row>
    <row r="266" spans="3:6" x14ac:dyDescent="0.25">
      <c r="C266" s="2"/>
      <c r="E266" t="s">
        <v>14</v>
      </c>
      <c r="F266" s="11">
        <f>_xlfn.STDEV.S(E8:E258)</f>
        <v>1.3989499978922392E-2</v>
      </c>
    </row>
    <row r="267" spans="3:6" x14ac:dyDescent="0.25">
      <c r="C267" s="11"/>
    </row>
    <row r="268" spans="3:6" x14ac:dyDescent="0.25">
      <c r="C268" s="2"/>
    </row>
    <row r="269" spans="3:6" x14ac:dyDescent="0.25">
      <c r="C269" s="2"/>
    </row>
    <row r="270" spans="3:6" x14ac:dyDescent="0.25">
      <c r="C270" s="2"/>
    </row>
    <row r="271" spans="3:6" x14ac:dyDescent="0.25">
      <c r="C271" s="2"/>
    </row>
    <row r="272" spans="3:6" x14ac:dyDescent="0.25">
      <c r="C272" s="2"/>
    </row>
  </sheetData>
  <sortState xmlns:xlrd2="http://schemas.microsoft.com/office/spreadsheetml/2017/richdata2" ref="C7:D509">
    <sortCondition ref="C7:C509"/>
  </sortState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5121" r:id="rId3">
          <objectPr defaultSize="0" autoPict="0" r:id="rId4">
            <anchor moveWithCells="1">
              <from>
                <xdr:col>5</xdr:col>
                <xdr:colOff>28575</xdr:colOff>
                <xdr:row>4</xdr:row>
                <xdr:rowOff>161925</xdr:rowOff>
              </from>
              <to>
                <xdr:col>5</xdr:col>
                <xdr:colOff>609600</xdr:colOff>
                <xdr:row>5</xdr:row>
                <xdr:rowOff>171450</xdr:rowOff>
              </to>
            </anchor>
          </objectPr>
        </oleObject>
      </mc:Choice>
      <mc:Fallback>
        <oleObject progId="Equation.3" shapeId="5121" r:id="rId3"/>
      </mc:Fallback>
    </mc:AlternateContent>
    <mc:AlternateContent xmlns:mc="http://schemas.openxmlformats.org/markup-compatibility/2006">
      <mc:Choice Requires="x14">
        <oleObject progId="Equation.3" shapeId="5122" r:id="rId5">
          <objectPr defaultSize="0" autoPict="0" r:id="rId6">
            <anchor moveWithCells="1">
              <from>
                <xdr:col>14</xdr:col>
                <xdr:colOff>314325</xdr:colOff>
                <xdr:row>6</xdr:row>
                <xdr:rowOff>152400</xdr:rowOff>
              </from>
              <to>
                <xdr:col>14</xdr:col>
                <xdr:colOff>876300</xdr:colOff>
                <xdr:row>7</xdr:row>
                <xdr:rowOff>180975</xdr:rowOff>
              </to>
            </anchor>
          </objectPr>
        </oleObject>
      </mc:Choice>
      <mc:Fallback>
        <oleObject progId="Equation.3" shapeId="512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Tabel 3.2</vt:lpstr>
      <vt:lpstr>Figur 3.4</vt:lpstr>
      <vt:lpstr>Tabel 3.3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</dc:creator>
  <cp:lastModifiedBy>Rasmus Peter Ambrosius Løvgreen</cp:lastModifiedBy>
  <cp:lastPrinted>2024-01-04T09:22:05Z</cp:lastPrinted>
  <dcterms:created xsi:type="dcterms:W3CDTF">2012-06-13T08:43:35Z</dcterms:created>
  <dcterms:modified xsi:type="dcterms:W3CDTF">2024-07-09T07:29:50Z</dcterms:modified>
</cp:coreProperties>
</file>